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mazacekj\Desktop\PRACOVNÍ\PROJEKTY PORSENNA\20068 EPC Chabařovice\02 Vysvětlení ZD\Vysvětlení ZD č. 4\přílohy\"/>
    </mc:Choice>
  </mc:AlternateContent>
  <bookViews>
    <workbookView xWindow="0" yWindow="0" windowWidth="28800" windowHeight="10800" activeTab="2"/>
  </bookViews>
  <sheets>
    <sheet name="01 ZŠ Masarykova" sheetId="1" r:id="rId1"/>
    <sheet name="02 MŠ a ZUŠ" sheetId="3" r:id="rId2"/>
    <sheet name="03 Sportovní hala" sheetId="4" r:id="rId3"/>
    <sheet name="VO" sheetId="5" state="hidden" r:id="rId4"/>
  </sheets>
  <definedNames>
    <definedName name="_xlnm._FilterDatabase" localSheetId="0" hidden="1">'01 ZŠ Masarykova'!$A$1:$N$59</definedName>
    <definedName name="_xlnm._FilterDatabase" localSheetId="1" hidden="1">'02 MŠ a ZUŠ'!$A$1:$N$93</definedName>
    <definedName name="_xlnm._FilterDatabase" localSheetId="3" hidden="1">VO!$B$1:$J$60</definedName>
    <definedName name="_GoBack" localSheetId="1">'02 MŠ a ZUŠ'!#REF!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3" l="1"/>
  <c r="K5" i="3"/>
  <c r="K4" i="3"/>
  <c r="K2" i="3"/>
  <c r="K3" i="3"/>
  <c r="K9" i="3" l="1"/>
  <c r="K13" i="3"/>
  <c r="E15" i="4" l="1"/>
  <c r="L11" i="4" l="1"/>
  <c r="J11" i="4"/>
  <c r="H11" i="4"/>
  <c r="I11" i="4"/>
  <c r="J4" i="4"/>
  <c r="J2" i="4"/>
  <c r="J3" i="4"/>
  <c r="J5" i="4"/>
  <c r="L5" i="4" s="1"/>
  <c r="J6" i="4"/>
  <c r="L6" i="4" s="1"/>
  <c r="J10" i="4"/>
  <c r="L10" i="4" s="1"/>
  <c r="J8" i="4"/>
  <c r="L8" i="4" s="1"/>
  <c r="L7" i="4"/>
  <c r="J7" i="4"/>
  <c r="L4" i="4"/>
  <c r="L3" i="4"/>
  <c r="K59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1" i="1"/>
  <c r="K52" i="1"/>
  <c r="K53" i="1"/>
  <c r="K54" i="1"/>
  <c r="K55" i="1"/>
  <c r="K56" i="1"/>
  <c r="K57" i="1"/>
  <c r="K58" i="1"/>
  <c r="K2" i="1"/>
  <c r="K3" i="1"/>
  <c r="F61" i="1"/>
  <c r="L2" i="4" l="1"/>
  <c r="F95" i="3"/>
  <c r="H3" i="4"/>
  <c r="I3" i="4"/>
  <c r="H4" i="4"/>
  <c r="I4" i="4"/>
  <c r="H5" i="4"/>
  <c r="I5" i="4"/>
  <c r="H6" i="4"/>
  <c r="I6" i="4"/>
  <c r="H7" i="4"/>
  <c r="I7" i="4"/>
  <c r="H8" i="4"/>
  <c r="I8" i="4"/>
  <c r="H9" i="4"/>
  <c r="I9" i="4"/>
  <c r="J9" i="4" s="1"/>
  <c r="L9" i="4" s="1"/>
  <c r="H10" i="4"/>
  <c r="I10" i="4"/>
  <c r="I2" i="4"/>
  <c r="H2" i="4"/>
  <c r="C3" i="4"/>
  <c r="C4" i="4"/>
  <c r="C5" i="4"/>
  <c r="C6" i="4"/>
  <c r="C7" i="4"/>
  <c r="C8" i="4"/>
  <c r="C9" i="4"/>
  <c r="C10" i="4"/>
  <c r="C2" i="4"/>
  <c r="I15" i="4" l="1"/>
  <c r="L15" i="4"/>
  <c r="L20" i="4" s="1"/>
  <c r="J15" i="4"/>
  <c r="I90" i="3"/>
  <c r="J90" i="3"/>
  <c r="K90" i="3" s="1"/>
  <c r="M90" i="3" s="1"/>
  <c r="J89" i="3"/>
  <c r="K89" i="3" s="1"/>
  <c r="M89" i="3" s="1"/>
  <c r="I89" i="3"/>
  <c r="I6" i="3"/>
  <c r="J6" i="3"/>
  <c r="M6" i="3" s="1"/>
  <c r="I7" i="3"/>
  <c r="J7" i="3"/>
  <c r="K7" i="3" s="1"/>
  <c r="M7" i="3" s="1"/>
  <c r="I8" i="3"/>
  <c r="J8" i="3"/>
  <c r="K8" i="3" s="1"/>
  <c r="M8" i="3" s="1"/>
  <c r="I9" i="3"/>
  <c r="J9" i="3"/>
  <c r="M9" i="3" s="1"/>
  <c r="I10" i="3"/>
  <c r="J10" i="3"/>
  <c r="K10" i="3" s="1"/>
  <c r="M10" i="3" s="1"/>
  <c r="I11" i="3"/>
  <c r="J11" i="3"/>
  <c r="K11" i="3" s="1"/>
  <c r="M11" i="3" s="1"/>
  <c r="I12" i="3"/>
  <c r="J12" i="3"/>
  <c r="K12" i="3" s="1"/>
  <c r="M12" i="3" s="1"/>
  <c r="I13" i="3"/>
  <c r="J13" i="3"/>
  <c r="M13" i="3" s="1"/>
  <c r="I14" i="3"/>
  <c r="J14" i="3"/>
  <c r="K14" i="3" s="1"/>
  <c r="M14" i="3" s="1"/>
  <c r="I15" i="3"/>
  <c r="J15" i="3"/>
  <c r="K15" i="3" s="1"/>
  <c r="M15" i="3" s="1"/>
  <c r="I16" i="3"/>
  <c r="J16" i="3"/>
  <c r="K16" i="3" s="1"/>
  <c r="M16" i="3" s="1"/>
  <c r="I17" i="3"/>
  <c r="J17" i="3"/>
  <c r="K17" i="3" s="1"/>
  <c r="M17" i="3" s="1"/>
  <c r="I18" i="3"/>
  <c r="J18" i="3"/>
  <c r="K18" i="3" s="1"/>
  <c r="M18" i="3" s="1"/>
  <c r="I19" i="3"/>
  <c r="J19" i="3"/>
  <c r="K19" i="3" s="1"/>
  <c r="M19" i="3" s="1"/>
  <c r="I20" i="3"/>
  <c r="J20" i="3"/>
  <c r="K20" i="3" s="1"/>
  <c r="M20" i="3" s="1"/>
  <c r="I21" i="3"/>
  <c r="J21" i="3"/>
  <c r="K21" i="3" s="1"/>
  <c r="M21" i="3" s="1"/>
  <c r="I22" i="3"/>
  <c r="J22" i="3"/>
  <c r="K22" i="3" s="1"/>
  <c r="M22" i="3" s="1"/>
  <c r="I23" i="3"/>
  <c r="J23" i="3"/>
  <c r="K23" i="3" s="1"/>
  <c r="M23" i="3" s="1"/>
  <c r="I24" i="3"/>
  <c r="J24" i="3"/>
  <c r="K24" i="3" s="1"/>
  <c r="M24" i="3" s="1"/>
  <c r="I25" i="3"/>
  <c r="J25" i="3"/>
  <c r="K25" i="3" s="1"/>
  <c r="M25" i="3" s="1"/>
  <c r="I26" i="3"/>
  <c r="J26" i="3"/>
  <c r="K26" i="3" s="1"/>
  <c r="M26" i="3" s="1"/>
  <c r="I27" i="3"/>
  <c r="J27" i="3"/>
  <c r="K27" i="3" s="1"/>
  <c r="M27" i="3" s="1"/>
  <c r="I28" i="3"/>
  <c r="J28" i="3"/>
  <c r="K28" i="3" s="1"/>
  <c r="M28" i="3" s="1"/>
  <c r="I29" i="3"/>
  <c r="J29" i="3"/>
  <c r="K29" i="3" s="1"/>
  <c r="M29" i="3" s="1"/>
  <c r="I30" i="3"/>
  <c r="J30" i="3"/>
  <c r="K30" i="3" s="1"/>
  <c r="M30" i="3" s="1"/>
  <c r="I31" i="3"/>
  <c r="J31" i="3"/>
  <c r="K31" i="3" s="1"/>
  <c r="M31" i="3" s="1"/>
  <c r="I32" i="3"/>
  <c r="J32" i="3"/>
  <c r="K32" i="3" s="1"/>
  <c r="M32" i="3" s="1"/>
  <c r="I33" i="3"/>
  <c r="J33" i="3"/>
  <c r="K33" i="3" s="1"/>
  <c r="M33" i="3" s="1"/>
  <c r="I34" i="3"/>
  <c r="J34" i="3"/>
  <c r="K34" i="3" s="1"/>
  <c r="M34" i="3" s="1"/>
  <c r="I35" i="3"/>
  <c r="J35" i="3"/>
  <c r="K35" i="3" s="1"/>
  <c r="M35" i="3" s="1"/>
  <c r="I36" i="3"/>
  <c r="J36" i="3"/>
  <c r="K36" i="3" s="1"/>
  <c r="M36" i="3" s="1"/>
  <c r="I37" i="3"/>
  <c r="J37" i="3"/>
  <c r="K37" i="3" s="1"/>
  <c r="M37" i="3" s="1"/>
  <c r="I38" i="3"/>
  <c r="J38" i="3"/>
  <c r="K38" i="3" s="1"/>
  <c r="M38" i="3" s="1"/>
  <c r="I39" i="3"/>
  <c r="J39" i="3"/>
  <c r="K39" i="3" s="1"/>
  <c r="M39" i="3" s="1"/>
  <c r="I40" i="3"/>
  <c r="J40" i="3"/>
  <c r="K40" i="3" s="1"/>
  <c r="M40" i="3" s="1"/>
  <c r="I41" i="3"/>
  <c r="J41" i="3"/>
  <c r="K41" i="3" s="1"/>
  <c r="M41" i="3" s="1"/>
  <c r="I42" i="3"/>
  <c r="J42" i="3"/>
  <c r="K42" i="3" s="1"/>
  <c r="M42" i="3" s="1"/>
  <c r="I43" i="3"/>
  <c r="J43" i="3"/>
  <c r="K43" i="3" s="1"/>
  <c r="M43" i="3" s="1"/>
  <c r="I44" i="3"/>
  <c r="J44" i="3"/>
  <c r="K44" i="3" s="1"/>
  <c r="M44" i="3" s="1"/>
  <c r="I45" i="3"/>
  <c r="J45" i="3"/>
  <c r="K45" i="3" s="1"/>
  <c r="M45" i="3" s="1"/>
  <c r="I46" i="3"/>
  <c r="J46" i="3"/>
  <c r="K46" i="3" s="1"/>
  <c r="M46" i="3" s="1"/>
  <c r="I47" i="3"/>
  <c r="J47" i="3"/>
  <c r="K47" i="3" s="1"/>
  <c r="M47" i="3" s="1"/>
  <c r="I48" i="3"/>
  <c r="J48" i="3"/>
  <c r="K48" i="3" s="1"/>
  <c r="M48" i="3" s="1"/>
  <c r="I49" i="3"/>
  <c r="J49" i="3"/>
  <c r="K49" i="3" s="1"/>
  <c r="M49" i="3" s="1"/>
  <c r="I50" i="3"/>
  <c r="J50" i="3"/>
  <c r="K50" i="3" s="1"/>
  <c r="M50" i="3" s="1"/>
  <c r="I51" i="3"/>
  <c r="J51" i="3"/>
  <c r="K51" i="3" s="1"/>
  <c r="M51" i="3" s="1"/>
  <c r="I52" i="3"/>
  <c r="J52" i="3"/>
  <c r="K52" i="3" s="1"/>
  <c r="M52" i="3" s="1"/>
  <c r="I53" i="3"/>
  <c r="J53" i="3"/>
  <c r="K53" i="3" s="1"/>
  <c r="M53" i="3" s="1"/>
  <c r="I54" i="3"/>
  <c r="J54" i="3"/>
  <c r="K54" i="3" s="1"/>
  <c r="M54" i="3" s="1"/>
  <c r="I55" i="3"/>
  <c r="J55" i="3"/>
  <c r="K55" i="3" s="1"/>
  <c r="M55" i="3" s="1"/>
  <c r="I56" i="3"/>
  <c r="J56" i="3"/>
  <c r="K56" i="3" s="1"/>
  <c r="M56" i="3" s="1"/>
  <c r="I57" i="3"/>
  <c r="J57" i="3"/>
  <c r="K57" i="3" s="1"/>
  <c r="M57" i="3" s="1"/>
  <c r="I58" i="3"/>
  <c r="J58" i="3"/>
  <c r="K58" i="3" s="1"/>
  <c r="M58" i="3" s="1"/>
  <c r="I59" i="3"/>
  <c r="J59" i="3"/>
  <c r="K59" i="3" s="1"/>
  <c r="M59" i="3" s="1"/>
  <c r="I60" i="3"/>
  <c r="J60" i="3"/>
  <c r="K60" i="3" s="1"/>
  <c r="M60" i="3" s="1"/>
  <c r="I61" i="3"/>
  <c r="J61" i="3"/>
  <c r="K61" i="3" s="1"/>
  <c r="M61" i="3" s="1"/>
  <c r="I62" i="3"/>
  <c r="J62" i="3"/>
  <c r="K62" i="3" s="1"/>
  <c r="M62" i="3" s="1"/>
  <c r="I63" i="3"/>
  <c r="J63" i="3"/>
  <c r="K63" i="3" s="1"/>
  <c r="M63" i="3" s="1"/>
  <c r="I64" i="3"/>
  <c r="J64" i="3"/>
  <c r="K64" i="3" s="1"/>
  <c r="M64" i="3" s="1"/>
  <c r="I65" i="3"/>
  <c r="J65" i="3"/>
  <c r="K65" i="3" s="1"/>
  <c r="M65" i="3" s="1"/>
  <c r="I66" i="3"/>
  <c r="J66" i="3"/>
  <c r="K66" i="3" s="1"/>
  <c r="M66" i="3" s="1"/>
  <c r="I67" i="3"/>
  <c r="J67" i="3"/>
  <c r="K67" i="3" s="1"/>
  <c r="M67" i="3" s="1"/>
  <c r="I68" i="3"/>
  <c r="J68" i="3"/>
  <c r="K68" i="3" s="1"/>
  <c r="M68" i="3" s="1"/>
  <c r="I69" i="3"/>
  <c r="J69" i="3"/>
  <c r="K69" i="3" s="1"/>
  <c r="M69" i="3" s="1"/>
  <c r="I70" i="3"/>
  <c r="J70" i="3"/>
  <c r="K70" i="3" s="1"/>
  <c r="M70" i="3" s="1"/>
  <c r="I71" i="3"/>
  <c r="J71" i="3"/>
  <c r="K71" i="3" s="1"/>
  <c r="M71" i="3" s="1"/>
  <c r="I72" i="3"/>
  <c r="J72" i="3"/>
  <c r="K72" i="3" s="1"/>
  <c r="M72" i="3" s="1"/>
  <c r="I73" i="3"/>
  <c r="J73" i="3"/>
  <c r="K73" i="3" s="1"/>
  <c r="M73" i="3" s="1"/>
  <c r="I74" i="3"/>
  <c r="J74" i="3"/>
  <c r="K74" i="3" s="1"/>
  <c r="M74" i="3" s="1"/>
  <c r="I75" i="3"/>
  <c r="J75" i="3"/>
  <c r="K75" i="3" s="1"/>
  <c r="M75" i="3" s="1"/>
  <c r="I76" i="3"/>
  <c r="J76" i="3"/>
  <c r="K76" i="3" s="1"/>
  <c r="M76" i="3" s="1"/>
  <c r="I77" i="3"/>
  <c r="J77" i="3"/>
  <c r="K77" i="3" s="1"/>
  <c r="M77" i="3" s="1"/>
  <c r="I78" i="3"/>
  <c r="J78" i="3"/>
  <c r="K78" i="3" s="1"/>
  <c r="M78" i="3" s="1"/>
  <c r="I79" i="3"/>
  <c r="J79" i="3"/>
  <c r="K79" i="3" s="1"/>
  <c r="M79" i="3" s="1"/>
  <c r="I80" i="3"/>
  <c r="J80" i="3"/>
  <c r="K80" i="3" s="1"/>
  <c r="M80" i="3" s="1"/>
  <c r="I81" i="3"/>
  <c r="J81" i="3"/>
  <c r="K81" i="3" s="1"/>
  <c r="M81" i="3" s="1"/>
  <c r="I82" i="3"/>
  <c r="J82" i="3"/>
  <c r="K82" i="3" s="1"/>
  <c r="M82" i="3" s="1"/>
  <c r="I83" i="3"/>
  <c r="J83" i="3"/>
  <c r="K83" i="3" s="1"/>
  <c r="M83" i="3" s="1"/>
  <c r="I84" i="3"/>
  <c r="J84" i="3"/>
  <c r="K84" i="3" s="1"/>
  <c r="M84" i="3" s="1"/>
  <c r="I85" i="3"/>
  <c r="J85" i="3"/>
  <c r="K85" i="3" s="1"/>
  <c r="M85" i="3" s="1"/>
  <c r="I86" i="3"/>
  <c r="J86" i="3"/>
  <c r="K86" i="3" s="1"/>
  <c r="M86" i="3" s="1"/>
  <c r="I87" i="3"/>
  <c r="J87" i="3"/>
  <c r="K87" i="3" s="1"/>
  <c r="M87" i="3" s="1"/>
  <c r="I88" i="3"/>
  <c r="J88" i="3"/>
  <c r="K88" i="3" s="1"/>
  <c r="M88" i="3" s="1"/>
  <c r="I91" i="3"/>
  <c r="J91" i="3"/>
  <c r="K91" i="3" s="1"/>
  <c r="M91" i="3" s="1"/>
  <c r="I92" i="3"/>
  <c r="J92" i="3"/>
  <c r="K92" i="3" s="1"/>
  <c r="M92" i="3" s="1"/>
  <c r="I93" i="3"/>
  <c r="J93" i="3"/>
  <c r="K93" i="3" s="1"/>
  <c r="M93" i="3" s="1"/>
  <c r="J5" i="3"/>
  <c r="M5" i="3" s="1"/>
  <c r="I5" i="3"/>
  <c r="J4" i="3"/>
  <c r="M4" i="3" s="1"/>
  <c r="I4" i="3"/>
  <c r="J3" i="3"/>
  <c r="M3" i="3" s="1"/>
  <c r="I3" i="3"/>
  <c r="J2" i="3"/>
  <c r="M2" i="3" s="1"/>
  <c r="I2" i="3"/>
  <c r="K95" i="3" s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31" i="3"/>
  <c r="D32" i="3"/>
  <c r="D33" i="3"/>
  <c r="D34" i="3"/>
  <c r="D35" i="3"/>
  <c r="D36" i="3"/>
  <c r="D37" i="3"/>
  <c r="D38" i="3"/>
  <c r="D39" i="3"/>
  <c r="D40" i="3"/>
  <c r="D41" i="3"/>
  <c r="D42" i="3"/>
  <c r="D43" i="3"/>
  <c r="D44" i="3"/>
  <c r="D45" i="3"/>
  <c r="D46" i="3"/>
  <c r="D47" i="3"/>
  <c r="D48" i="3"/>
  <c r="D49" i="3"/>
  <c r="D50" i="3"/>
  <c r="D51" i="3"/>
  <c r="D52" i="3"/>
  <c r="D53" i="3"/>
  <c r="D54" i="3"/>
  <c r="D55" i="3"/>
  <c r="D56" i="3"/>
  <c r="D57" i="3"/>
  <c r="D58" i="3"/>
  <c r="D59" i="3"/>
  <c r="D60" i="3"/>
  <c r="D61" i="3"/>
  <c r="D62" i="3"/>
  <c r="D63" i="3"/>
  <c r="D64" i="3"/>
  <c r="D65" i="3"/>
  <c r="D66" i="3"/>
  <c r="D67" i="3"/>
  <c r="D68" i="3"/>
  <c r="D69" i="3"/>
  <c r="D70" i="3"/>
  <c r="D71" i="3"/>
  <c r="D72" i="3"/>
  <c r="D73" i="3"/>
  <c r="D74" i="3"/>
  <c r="D75" i="3"/>
  <c r="D76" i="3"/>
  <c r="D77" i="3"/>
  <c r="D78" i="3"/>
  <c r="D79" i="3"/>
  <c r="D80" i="3"/>
  <c r="D81" i="3"/>
  <c r="D82" i="3"/>
  <c r="D83" i="3"/>
  <c r="D84" i="3"/>
  <c r="D85" i="3"/>
  <c r="D86" i="3"/>
  <c r="D87" i="3"/>
  <c r="D88" i="3"/>
  <c r="D91" i="3"/>
  <c r="D92" i="3"/>
  <c r="D93" i="3"/>
  <c r="D2" i="3"/>
  <c r="G56" i="1"/>
  <c r="I56" i="1" s="1"/>
  <c r="H56" i="1"/>
  <c r="G57" i="1"/>
  <c r="I57" i="1" s="1"/>
  <c r="H57" i="1"/>
  <c r="G58" i="1"/>
  <c r="I58" i="1" s="1"/>
  <c r="H58" i="1"/>
  <c r="I59" i="1"/>
  <c r="G60" i="1"/>
  <c r="H60" i="1"/>
  <c r="B58" i="1"/>
  <c r="B57" i="1"/>
  <c r="B56" i="1"/>
  <c r="B55" i="1"/>
  <c r="H54" i="1"/>
  <c r="H55" i="1"/>
  <c r="G55" i="1"/>
  <c r="J55" i="1" s="1"/>
  <c r="M55" i="1" s="1"/>
  <c r="G54" i="1"/>
  <c r="J54" i="1" s="1"/>
  <c r="M54" i="1" s="1"/>
  <c r="B54" i="1"/>
  <c r="M95" i="3" l="1"/>
  <c r="M96" i="3" s="1"/>
  <c r="J95" i="3"/>
  <c r="J59" i="1"/>
  <c r="M59" i="1" s="1"/>
  <c r="J58" i="1"/>
  <c r="M58" i="1" s="1"/>
  <c r="J57" i="1"/>
  <c r="M57" i="1" s="1"/>
  <c r="J56" i="1"/>
  <c r="M56" i="1" s="1"/>
  <c r="I55" i="1"/>
  <c r="I54" i="1"/>
  <c r="H70" i="5"/>
  <c r="G70" i="5"/>
  <c r="I61" i="5" l="1"/>
  <c r="J56" i="5" l="1"/>
  <c r="J58" i="5"/>
  <c r="J60" i="5"/>
  <c r="J26" i="5"/>
  <c r="J27" i="5"/>
  <c r="J29" i="5"/>
  <c r="J30" i="5"/>
  <c r="J31" i="5"/>
  <c r="J32" i="5"/>
  <c r="J34" i="5"/>
  <c r="J35" i="5"/>
  <c r="J37" i="5"/>
  <c r="J38" i="5"/>
  <c r="J39" i="5"/>
  <c r="J40" i="5"/>
  <c r="J42" i="5"/>
  <c r="J43" i="5"/>
  <c r="J45" i="5"/>
  <c r="J46" i="5"/>
  <c r="J47" i="5"/>
  <c r="J48" i="5"/>
  <c r="J50" i="5"/>
  <c r="J51" i="5"/>
  <c r="J53" i="5"/>
  <c r="J54" i="5"/>
  <c r="J55" i="5"/>
  <c r="G52" i="1"/>
  <c r="H52" i="1"/>
  <c r="B51" i="1"/>
  <c r="B52" i="1" s="1"/>
  <c r="G51" i="1"/>
  <c r="H51" i="1"/>
  <c r="G12" i="1"/>
  <c r="H12" i="1"/>
  <c r="G34" i="1"/>
  <c r="H34" i="1"/>
  <c r="G42" i="1"/>
  <c r="H42" i="1"/>
  <c r="D3" i="1"/>
  <c r="G3" i="1" s="1"/>
  <c r="D4" i="1"/>
  <c r="D5" i="1"/>
  <c r="G5" i="1" s="1"/>
  <c r="D6" i="1"/>
  <c r="G6" i="1" s="1"/>
  <c r="D7" i="1"/>
  <c r="H7" i="1" s="1"/>
  <c r="D8" i="1"/>
  <c r="G8" i="1" s="1"/>
  <c r="D9" i="1"/>
  <c r="G9" i="1" s="1"/>
  <c r="D10" i="1"/>
  <c r="G10" i="1" s="1"/>
  <c r="D11" i="1"/>
  <c r="G11" i="1" s="1"/>
  <c r="D13" i="1"/>
  <c r="G13" i="1" s="1"/>
  <c r="D14" i="1"/>
  <c r="G14" i="1" s="1"/>
  <c r="D15" i="1"/>
  <c r="G15" i="1" s="1"/>
  <c r="D16" i="1"/>
  <c r="G16" i="1" s="1"/>
  <c r="D17" i="1"/>
  <c r="D18" i="1"/>
  <c r="G18" i="1" s="1"/>
  <c r="D19" i="1"/>
  <c r="G19" i="1" s="1"/>
  <c r="D20" i="1"/>
  <c r="D21" i="1"/>
  <c r="G21" i="1" s="1"/>
  <c r="D22" i="1"/>
  <c r="G22" i="1" s="1"/>
  <c r="D23" i="1"/>
  <c r="G23" i="1" s="1"/>
  <c r="D24" i="1"/>
  <c r="G24" i="1" s="1"/>
  <c r="D25" i="1"/>
  <c r="D26" i="1"/>
  <c r="G26" i="1" s="1"/>
  <c r="D27" i="1"/>
  <c r="G27" i="1" s="1"/>
  <c r="D28" i="1"/>
  <c r="G28" i="1" s="1"/>
  <c r="D29" i="1"/>
  <c r="G29" i="1" s="1"/>
  <c r="D30" i="1"/>
  <c r="G30" i="1" s="1"/>
  <c r="D31" i="1"/>
  <c r="G31" i="1" s="1"/>
  <c r="D32" i="1"/>
  <c r="D33" i="1"/>
  <c r="D35" i="1"/>
  <c r="G35" i="1" s="1"/>
  <c r="D36" i="1"/>
  <c r="G36" i="1" s="1"/>
  <c r="D37" i="1"/>
  <c r="D38" i="1"/>
  <c r="H38" i="1" s="1"/>
  <c r="D39" i="1"/>
  <c r="G39" i="1" s="1"/>
  <c r="D40" i="1"/>
  <c r="G40" i="1" s="1"/>
  <c r="D41" i="1"/>
  <c r="G41" i="1" s="1"/>
  <c r="D43" i="1"/>
  <c r="G43" i="1" s="1"/>
  <c r="D44" i="1"/>
  <c r="G44" i="1" s="1"/>
  <c r="D45" i="1"/>
  <c r="G45" i="1" s="1"/>
  <c r="D46" i="1"/>
  <c r="G46" i="1" s="1"/>
  <c r="D47" i="1"/>
  <c r="D48" i="1"/>
  <c r="G48" i="1" s="1"/>
  <c r="D49" i="1"/>
  <c r="G49" i="1" s="1"/>
  <c r="D2" i="1"/>
  <c r="I12" i="1" l="1"/>
  <c r="J12" i="1"/>
  <c r="M12" i="1" s="1"/>
  <c r="I42" i="1"/>
  <c r="J42" i="1"/>
  <c r="M42" i="1" s="1"/>
  <c r="I34" i="1"/>
  <c r="J34" i="1"/>
  <c r="M34" i="1" s="1"/>
  <c r="I52" i="1"/>
  <c r="J52" i="1"/>
  <c r="M52" i="1" s="1"/>
  <c r="J51" i="1"/>
  <c r="M51" i="1" s="1"/>
  <c r="I51" i="1"/>
  <c r="H16" i="1"/>
  <c r="J16" i="1" s="1"/>
  <c r="M16" i="1" s="1"/>
  <c r="H48" i="1"/>
  <c r="J48" i="1" s="1"/>
  <c r="M48" i="1" s="1"/>
  <c r="J57" i="5"/>
  <c r="J5" i="5"/>
  <c r="J52" i="5"/>
  <c r="J49" i="5"/>
  <c r="J44" i="5"/>
  <c r="J41" i="5"/>
  <c r="J36" i="5"/>
  <c r="J33" i="5"/>
  <c r="J28" i="5"/>
  <c r="J23" i="5"/>
  <c r="J6" i="5"/>
  <c r="J11" i="5"/>
  <c r="J9" i="5"/>
  <c r="J7" i="5"/>
  <c r="J4" i="5"/>
  <c r="J12" i="5"/>
  <c r="J19" i="5"/>
  <c r="J17" i="5"/>
  <c r="J15" i="5"/>
  <c r="J13" i="5"/>
  <c r="J10" i="5"/>
  <c r="J8" i="5"/>
  <c r="J3" i="5"/>
  <c r="J18" i="5"/>
  <c r="J16" i="5"/>
  <c r="J14" i="5"/>
  <c r="J20" i="5"/>
  <c r="J24" i="5"/>
  <c r="J25" i="5"/>
  <c r="J22" i="5"/>
  <c r="J21" i="5"/>
  <c r="J2" i="5"/>
  <c r="H30" i="1"/>
  <c r="J30" i="1" s="1"/>
  <c r="M30" i="1" s="1"/>
  <c r="H14" i="1"/>
  <c r="J14" i="1" s="1"/>
  <c r="M14" i="1" s="1"/>
  <c r="H26" i="1"/>
  <c r="J26" i="1" s="1"/>
  <c r="M26" i="1" s="1"/>
  <c r="G47" i="1"/>
  <c r="G33" i="1"/>
  <c r="G25" i="1"/>
  <c r="G17" i="1"/>
  <c r="G4" i="1"/>
  <c r="H2" i="1"/>
  <c r="G37" i="1"/>
  <c r="G32" i="1"/>
  <c r="H32" i="1"/>
  <c r="H28" i="1"/>
  <c r="J28" i="1" s="1"/>
  <c r="M28" i="1" s="1"/>
  <c r="G20" i="1"/>
  <c r="G7" i="1"/>
  <c r="H22" i="1"/>
  <c r="I22" i="1" s="1"/>
  <c r="G38" i="1"/>
  <c r="H46" i="1"/>
  <c r="J46" i="1" s="1"/>
  <c r="M46" i="1" s="1"/>
  <c r="H37" i="1"/>
  <c r="H20" i="1"/>
  <c r="H11" i="1"/>
  <c r="I11" i="1" s="1"/>
  <c r="H4" i="1"/>
  <c r="G2" i="1"/>
  <c r="H41" i="1"/>
  <c r="I41" i="1" s="1"/>
  <c r="H24" i="1"/>
  <c r="I24" i="1" s="1"/>
  <c r="H8" i="1"/>
  <c r="J8" i="1" s="1"/>
  <c r="M8" i="1" s="1"/>
  <c r="H44" i="1"/>
  <c r="J44" i="1" s="1"/>
  <c r="M44" i="1" s="1"/>
  <c r="H18" i="1"/>
  <c r="I18" i="1" s="1"/>
  <c r="H3" i="1"/>
  <c r="J3" i="1" s="1"/>
  <c r="M3" i="1" s="1"/>
  <c r="H40" i="1"/>
  <c r="I40" i="1" s="1"/>
  <c r="H36" i="1"/>
  <c r="I36" i="1" s="1"/>
  <c r="H10" i="1"/>
  <c r="I10" i="1" s="1"/>
  <c r="H6" i="1"/>
  <c r="J6" i="1" s="1"/>
  <c r="M6" i="1" s="1"/>
  <c r="H49" i="1"/>
  <c r="J49" i="1" s="1"/>
  <c r="M49" i="1" s="1"/>
  <c r="H47" i="1"/>
  <c r="H45" i="1"/>
  <c r="I45" i="1" s="1"/>
  <c r="H43" i="1"/>
  <c r="J43" i="1" s="1"/>
  <c r="M43" i="1" s="1"/>
  <c r="H39" i="1"/>
  <c r="I39" i="1" s="1"/>
  <c r="H35" i="1"/>
  <c r="J35" i="1" s="1"/>
  <c r="M35" i="1" s="1"/>
  <c r="H33" i="1"/>
  <c r="H31" i="1"/>
  <c r="J31" i="1" s="1"/>
  <c r="M31" i="1" s="1"/>
  <c r="H29" i="1"/>
  <c r="I29" i="1" s="1"/>
  <c r="H27" i="1"/>
  <c r="I27" i="1" s="1"/>
  <c r="H25" i="1"/>
  <c r="H23" i="1"/>
  <c r="J23" i="1" s="1"/>
  <c r="M23" i="1" s="1"/>
  <c r="H21" i="1"/>
  <c r="J21" i="1" s="1"/>
  <c r="M21" i="1" s="1"/>
  <c r="H19" i="1"/>
  <c r="I19" i="1" s="1"/>
  <c r="H17" i="1"/>
  <c r="H15" i="1"/>
  <c r="J15" i="1" s="1"/>
  <c r="M15" i="1" s="1"/>
  <c r="H13" i="1"/>
  <c r="I13" i="1" s="1"/>
  <c r="H9" i="1"/>
  <c r="J9" i="1" s="1"/>
  <c r="M9" i="1" s="1"/>
  <c r="H5" i="1"/>
  <c r="I5" i="1" s="1"/>
  <c r="I2" i="1" l="1"/>
  <c r="I6" i="1"/>
  <c r="I15" i="1"/>
  <c r="I23" i="1"/>
  <c r="I31" i="1"/>
  <c r="J40" i="1"/>
  <c r="M40" i="1" s="1"/>
  <c r="I49" i="1"/>
  <c r="I35" i="1"/>
  <c r="I3" i="1"/>
  <c r="I16" i="1"/>
  <c r="I28" i="1"/>
  <c r="I46" i="1"/>
  <c r="I14" i="1"/>
  <c r="I30" i="1"/>
  <c r="I8" i="1"/>
  <c r="I21" i="1"/>
  <c r="I43" i="1"/>
  <c r="I9" i="1"/>
  <c r="I26" i="1"/>
  <c r="J10" i="1"/>
  <c r="M10" i="1" s="1"/>
  <c r="J19" i="1"/>
  <c r="M19" i="1" s="1"/>
  <c r="J27" i="1"/>
  <c r="M27" i="1" s="1"/>
  <c r="J36" i="1"/>
  <c r="M36" i="1" s="1"/>
  <c r="J45" i="1"/>
  <c r="M45" i="1" s="1"/>
  <c r="J5" i="1"/>
  <c r="M5" i="1" s="1"/>
  <c r="I48" i="1"/>
  <c r="J11" i="1"/>
  <c r="M11" i="1" s="1"/>
  <c r="J24" i="1"/>
  <c r="M24" i="1" s="1"/>
  <c r="J41" i="1"/>
  <c r="M41" i="1" s="1"/>
  <c r="J22" i="1"/>
  <c r="M22" i="1" s="1"/>
  <c r="J39" i="1"/>
  <c r="M39" i="1" s="1"/>
  <c r="J13" i="1"/>
  <c r="M13" i="1" s="1"/>
  <c r="J29" i="1"/>
  <c r="M29" i="1" s="1"/>
  <c r="J18" i="1"/>
  <c r="M18" i="1" s="1"/>
  <c r="I44" i="1"/>
  <c r="J2" i="1"/>
  <c r="I38" i="1"/>
  <c r="J38" i="1"/>
  <c r="M38" i="1" s="1"/>
  <c r="I4" i="1"/>
  <c r="J4" i="1"/>
  <c r="M4" i="1" s="1"/>
  <c r="I7" i="1"/>
  <c r="J7" i="1"/>
  <c r="M7" i="1" s="1"/>
  <c r="I32" i="1"/>
  <c r="J32" i="1"/>
  <c r="M32" i="1" s="1"/>
  <c r="I47" i="1"/>
  <c r="J47" i="1"/>
  <c r="M47" i="1" s="1"/>
  <c r="I37" i="1"/>
  <c r="J37" i="1"/>
  <c r="M37" i="1" s="1"/>
  <c r="I17" i="1"/>
  <c r="J17" i="1"/>
  <c r="M17" i="1" s="1"/>
  <c r="I33" i="1"/>
  <c r="J33" i="1"/>
  <c r="M33" i="1" s="1"/>
  <c r="I20" i="1"/>
  <c r="J20" i="1"/>
  <c r="M20" i="1" s="1"/>
  <c r="I25" i="1"/>
  <c r="J25" i="1"/>
  <c r="M25" i="1" s="1"/>
  <c r="J61" i="5"/>
  <c r="J61" i="1" l="1"/>
  <c r="M2" i="1" l="1"/>
  <c r="M61" i="1" s="1"/>
  <c r="K61" i="1"/>
  <c r="M62" i="1" l="1"/>
  <c r="L16" i="4"/>
</calcChain>
</file>

<file path=xl/comments1.xml><?xml version="1.0" encoding="utf-8"?>
<comments xmlns="http://schemas.openxmlformats.org/spreadsheetml/2006/main">
  <authors>
    <author>Jiří Mazáček</author>
  </authors>
  <commentList>
    <comment ref="F55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+ 1 chybějící</t>
        </r>
      </text>
    </comment>
    <comment ref="K59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není předřadník</t>
        </r>
      </text>
    </comment>
  </commentList>
</comments>
</file>

<file path=xl/comments2.xml><?xml version="1.0" encoding="utf-8"?>
<comments xmlns="http://schemas.openxmlformats.org/spreadsheetml/2006/main">
  <authors>
    <author>Jiří Mazáček</author>
  </authors>
  <commentList>
    <comment ref="K2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  <comment ref="K4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  <comment ref="K5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  <comment ref="K13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</commentList>
</comments>
</file>

<file path=xl/comments3.xml><?xml version="1.0" encoding="utf-8"?>
<comments xmlns="http://schemas.openxmlformats.org/spreadsheetml/2006/main">
  <authors>
    <author>Jiří Mazáček</author>
  </authors>
  <commentList>
    <comment ref="J4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  <comment ref="J9" authorId="0" shapeId="0">
      <text>
        <r>
          <rPr>
            <b/>
            <sz val="9"/>
            <color indexed="81"/>
            <rFont val="Tahoma"/>
            <family val="2"/>
            <charset val="238"/>
          </rPr>
          <t>Jiří Mazáček:</t>
        </r>
        <r>
          <rPr>
            <sz val="9"/>
            <color indexed="81"/>
            <rFont val="Tahoma"/>
            <family val="2"/>
            <charset val="238"/>
          </rPr>
          <t xml:space="preserve">
bez předřadníku
</t>
        </r>
      </text>
    </comment>
  </commentList>
</comments>
</file>

<file path=xl/sharedStrings.xml><?xml version="1.0" encoding="utf-8"?>
<sst xmlns="http://schemas.openxmlformats.org/spreadsheetml/2006/main" count="1021" uniqueCount="261">
  <si>
    <t>SPOTŘEBIČ</t>
  </si>
  <si>
    <t>NÁZEV,TYP</t>
  </si>
  <si>
    <t>OZNAČENÍ</t>
  </si>
  <si>
    <t>CELKOVÝ PŘÍKON 
(W)</t>
  </si>
  <si>
    <t>svítidlo</t>
  </si>
  <si>
    <t>8x2x36W</t>
  </si>
  <si>
    <t>zář.</t>
  </si>
  <si>
    <t>3x2x40W</t>
  </si>
  <si>
    <t>4x4x40W</t>
  </si>
  <si>
    <t>3x2x36W</t>
  </si>
  <si>
    <t>6x4x40W</t>
  </si>
  <si>
    <t>12x4x40W</t>
  </si>
  <si>
    <t>9x4x40W</t>
  </si>
  <si>
    <t>6x2x40W</t>
  </si>
  <si>
    <t>4x2x40W</t>
  </si>
  <si>
    <t>2x2x40W</t>
  </si>
  <si>
    <t>1x2x36W</t>
  </si>
  <si>
    <t>7x4x40W</t>
  </si>
  <si>
    <t>18x4x40W</t>
  </si>
  <si>
    <t>8x4x40W</t>
  </si>
  <si>
    <t>2x4x40W</t>
  </si>
  <si>
    <t>1x2x40W</t>
  </si>
  <si>
    <t>4x2x36W</t>
  </si>
  <si>
    <t>1x36W</t>
  </si>
  <si>
    <t>šatny</t>
  </si>
  <si>
    <t>dílna</t>
  </si>
  <si>
    <t>2x2x36W</t>
  </si>
  <si>
    <t>9x2x36W</t>
  </si>
  <si>
    <t>5x2x36W</t>
  </si>
  <si>
    <t>č.29 3b</t>
  </si>
  <si>
    <t>č.27 2a</t>
  </si>
  <si>
    <t>č.26 6b</t>
  </si>
  <si>
    <t>č.25 1b</t>
  </si>
  <si>
    <t>č.24 ředitelna</t>
  </si>
  <si>
    <t>č.23 5b</t>
  </si>
  <si>
    <t>č.x knihovna</t>
  </si>
  <si>
    <t>č.x kuchynka</t>
  </si>
  <si>
    <t>čx chodbička</t>
  </si>
  <si>
    <t>čx umyvárna</t>
  </si>
  <si>
    <t>č.12 8a</t>
  </si>
  <si>
    <t>č.10 5a</t>
  </si>
  <si>
    <t>č.9 6a</t>
  </si>
  <si>
    <t>č.8 7a</t>
  </si>
  <si>
    <t>č.7 kabinet</t>
  </si>
  <si>
    <t>č.6 neoznačena</t>
  </si>
  <si>
    <t>č.5 kabinet</t>
  </si>
  <si>
    <t>č.4 kabinet</t>
  </si>
  <si>
    <t>č.2 kabinet</t>
  </si>
  <si>
    <t>č.1 třída x</t>
  </si>
  <si>
    <t>č.42 rybárna</t>
  </si>
  <si>
    <t>školník admin.</t>
  </si>
  <si>
    <t>vstup 1</t>
  </si>
  <si>
    <t>denní místnost</t>
  </si>
  <si>
    <t>vstup do kotelny</t>
  </si>
  <si>
    <t>šatny páni</t>
  </si>
  <si>
    <t>vstup 2</t>
  </si>
  <si>
    <t>šatny 2</t>
  </si>
  <si>
    <t>šatna uklid</t>
  </si>
  <si>
    <t>č.11 kabinet</t>
  </si>
  <si>
    <t>družina 2</t>
  </si>
  <si>
    <t>4x40W</t>
  </si>
  <si>
    <t>n/a</t>
  </si>
  <si>
    <t>č.x jídelna</t>
  </si>
  <si>
    <t>chodba</t>
  </si>
  <si>
    <t>2x40W</t>
  </si>
  <si>
    <t>2x36W</t>
  </si>
  <si>
    <t>2.n.p.</t>
  </si>
  <si>
    <t>1.n.p.</t>
  </si>
  <si>
    <t>3.n.p.</t>
  </si>
  <si>
    <t>R-Školka</t>
  </si>
  <si>
    <t>PL-prádelna</t>
  </si>
  <si>
    <t>RS-2</t>
  </si>
  <si>
    <t>Sborovna</t>
  </si>
  <si>
    <t>Ekonomka</t>
  </si>
  <si>
    <t>č.32 uč.jazyků</t>
  </si>
  <si>
    <t>čx družina 1</t>
  </si>
  <si>
    <t xml:space="preserve">učebna didaktiky </t>
  </si>
  <si>
    <t xml:space="preserve">učebna tenisu </t>
  </si>
  <si>
    <t xml:space="preserve">chodba 1.n.p. </t>
  </si>
  <si>
    <t xml:space="preserve">učebna keramiky </t>
  </si>
  <si>
    <t xml:space="preserve">kancelář,taneční sál </t>
  </si>
  <si>
    <t>malá chodba a pracovna</t>
  </si>
  <si>
    <t>chodba 1.n.p.střed a schodiště</t>
  </si>
  <si>
    <t>chodba,ředitelna, sklad, třída M.Š.</t>
  </si>
  <si>
    <t xml:space="preserve">kuchyňka a WC </t>
  </si>
  <si>
    <t xml:space="preserve">ředitelna  </t>
  </si>
  <si>
    <t xml:space="preserve">kancelář  </t>
  </si>
  <si>
    <t xml:space="preserve">taneční sál </t>
  </si>
  <si>
    <t xml:space="preserve">učebna PC </t>
  </si>
  <si>
    <t xml:space="preserve">m.č.5 ZUŠ </t>
  </si>
  <si>
    <t xml:space="preserve">chodba 2.n.p. </t>
  </si>
  <si>
    <t xml:space="preserve">učebna ZUŠ </t>
  </si>
  <si>
    <t xml:space="preserve">II.třída  </t>
  </si>
  <si>
    <t xml:space="preserve">VI.třída  </t>
  </si>
  <si>
    <t xml:space="preserve">sborovna,kabinet  </t>
  </si>
  <si>
    <t xml:space="preserve">pracovna  </t>
  </si>
  <si>
    <t xml:space="preserve">WC  </t>
  </si>
  <si>
    <t xml:space="preserve">chodba 3.n.p. </t>
  </si>
  <si>
    <t xml:space="preserve">IV.třída  </t>
  </si>
  <si>
    <t xml:space="preserve">kovodílna  </t>
  </si>
  <si>
    <t xml:space="preserve">III.třída  </t>
  </si>
  <si>
    <t xml:space="preserve">chodba  </t>
  </si>
  <si>
    <t xml:space="preserve">Beruška  </t>
  </si>
  <si>
    <t xml:space="preserve">herna  </t>
  </si>
  <si>
    <t xml:space="preserve">lehárna  </t>
  </si>
  <si>
    <t xml:space="preserve">prádelna  </t>
  </si>
  <si>
    <t xml:space="preserve">šatna  </t>
  </si>
  <si>
    <t>hala</t>
  </si>
  <si>
    <t>WC,šatna</t>
  </si>
  <si>
    <t>chodba, schodiště</t>
  </si>
  <si>
    <t>balkon</t>
  </si>
  <si>
    <t>vývod č.3</t>
  </si>
  <si>
    <t xml:space="preserve">vývod č.4 </t>
  </si>
  <si>
    <t xml:space="preserve">vývod č.5 </t>
  </si>
  <si>
    <t>vývod č1</t>
  </si>
  <si>
    <t>Husovo nám.</t>
  </si>
  <si>
    <t>vývod č.4</t>
  </si>
  <si>
    <t>vývod č.5</t>
  </si>
  <si>
    <t>ul. V Aleji</t>
  </si>
  <si>
    <t>ul. U Haly</t>
  </si>
  <si>
    <t>ul. Na Běhání</t>
  </si>
  <si>
    <t>Husovo nám., Náměstí 9. května</t>
  </si>
  <si>
    <t>ul. Radniční, Libušina</t>
  </si>
  <si>
    <t>ul. Na Můstku, Bezová</t>
  </si>
  <si>
    <t>ul. Bednářská</t>
  </si>
  <si>
    <t>ul. M. Kršilákové</t>
  </si>
  <si>
    <t>výbojkové svítidlo</t>
  </si>
  <si>
    <t>výbojkové svítidlo typ Dingo</t>
  </si>
  <si>
    <t>VÝVOD</t>
  </si>
  <si>
    <t>vývod č.2</t>
  </si>
  <si>
    <t>VO_HusovoNamUrad</t>
  </si>
  <si>
    <t>VO_Roudniky</t>
  </si>
  <si>
    <t>směr čp.28, ukončen v PS u čp.92</t>
  </si>
  <si>
    <t>směr hřiště, ukončen v PS u čp. 73</t>
  </si>
  <si>
    <t>část obce pod hřištěm</t>
  </si>
  <si>
    <t>horní část (kolem Jezdeckého klubu)</t>
  </si>
  <si>
    <t>VO_Smetanova</t>
  </si>
  <si>
    <t>VO_Teplicka</t>
  </si>
  <si>
    <t>VO_Uncinska</t>
  </si>
  <si>
    <t xml:space="preserve">vývod č.6 </t>
  </si>
  <si>
    <t xml:space="preserve">vývod č.7 </t>
  </si>
  <si>
    <t>ul. Haškova</t>
  </si>
  <si>
    <t>ul. Na Konečné</t>
  </si>
  <si>
    <t>ul. tř. Svobody</t>
  </si>
  <si>
    <t>ul. Masarykova</t>
  </si>
  <si>
    <t>ul. Smetanova</t>
  </si>
  <si>
    <t>ul. Řezáčova, Přestanovská</t>
  </si>
  <si>
    <t>ul. Nádražní</t>
  </si>
  <si>
    <t>ul. Křížová, M. Kršňákové</t>
  </si>
  <si>
    <t>ul. Kovářská</t>
  </si>
  <si>
    <t>ul. Teplická</t>
  </si>
  <si>
    <t>ul. Na Konečné, tř. Svobody</t>
  </si>
  <si>
    <t xml:space="preserve"> ul. Za Stadionem</t>
  </si>
  <si>
    <t>ul. U Koupaliště</t>
  </si>
  <si>
    <t>ul. Teplická, Luční</t>
  </si>
  <si>
    <t xml:space="preserve"> indukční svítidlo</t>
  </si>
  <si>
    <t xml:space="preserve"> zářivkové svítidlo</t>
  </si>
  <si>
    <t xml:space="preserve"> výbojkové svítidlo typ Dingo</t>
  </si>
  <si>
    <t xml:space="preserve"> výbojkové svítidlo</t>
  </si>
  <si>
    <t xml:space="preserve"> přechodové sv. typ MC2</t>
  </si>
  <si>
    <t xml:space="preserve"> přechodově sv. typ MC2</t>
  </si>
  <si>
    <t xml:space="preserve"> indukčni svítidlo</t>
  </si>
  <si>
    <t>vývod č.1</t>
  </si>
  <si>
    <t>silniční sv. typ 444 28 02</t>
  </si>
  <si>
    <t xml:space="preserve"> ul. Teplická ke křižovatce (8 v provozu, 7 mimo provoz)</t>
  </si>
  <si>
    <t>ul. Teplická od křižovatky (13 mimo provoz)</t>
  </si>
  <si>
    <t>ul. Průmyslová  (13 mimo provoz)</t>
  </si>
  <si>
    <t>přimý kabel do stožáru č.15 (křižovatka Teplická-Průmysová)</t>
  </si>
  <si>
    <t>ul. Unčínská</t>
  </si>
  <si>
    <t>svítidlo typ Dingo</t>
  </si>
  <si>
    <t>typ</t>
  </si>
  <si>
    <t>ozn.</t>
  </si>
  <si>
    <t>suterén</t>
  </si>
  <si>
    <t>kotelna</t>
  </si>
  <si>
    <t>místnosti</t>
  </si>
  <si>
    <t>šatna</t>
  </si>
  <si>
    <t>posilovna,archiv</t>
  </si>
  <si>
    <t>archiv</t>
  </si>
  <si>
    <t>sprchové kouty</t>
  </si>
  <si>
    <t>přízemí střed</t>
  </si>
  <si>
    <t>přízemí vstup</t>
  </si>
  <si>
    <t>přízemí zadní část</t>
  </si>
  <si>
    <t>býv.byt.j.</t>
  </si>
  <si>
    <t>úklidová místnost</t>
  </si>
  <si>
    <t>přízemí 1.n.p.,2.n.p.</t>
  </si>
  <si>
    <t>RVO</t>
  </si>
  <si>
    <t>Počet zdrojů 
(ks)</t>
  </si>
  <si>
    <t>70W</t>
  </si>
  <si>
    <t>250W</t>
  </si>
  <si>
    <t>150W</t>
  </si>
  <si>
    <t>125W</t>
  </si>
  <si>
    <t>40W</t>
  </si>
  <si>
    <t>80W</t>
  </si>
  <si>
    <t>Jedn. Příkon 
(W)</t>
  </si>
  <si>
    <t>UMÍSTĚNÍ (ulice)</t>
  </si>
  <si>
    <t>VO_Ústecká</t>
  </si>
  <si>
    <t>počet</t>
  </si>
  <si>
    <t>příkon</t>
  </si>
  <si>
    <t>revize není k dispozici</t>
  </si>
  <si>
    <t>není v revizní zprávě</t>
  </si>
  <si>
    <t>2.NP</t>
  </si>
  <si>
    <t>3.NP</t>
  </si>
  <si>
    <t>1.NP</t>
  </si>
  <si>
    <t>3.NP ??</t>
  </si>
  <si>
    <t>tělocvična</t>
  </si>
  <si>
    <t>počet svítidel
(ks)</t>
  </si>
  <si>
    <t>počet trubic
(ks)</t>
  </si>
  <si>
    <t>příkon tr.
(W)</t>
  </si>
  <si>
    <t>Příkon svítidla 
(W)</t>
  </si>
  <si>
    <t>Celkový příkon 
(W)</t>
  </si>
  <si>
    <t>chodby</t>
  </si>
  <si>
    <t>Poznámka</t>
  </si>
  <si>
    <t>nářaďovna</t>
  </si>
  <si>
    <t>kuchyň</t>
  </si>
  <si>
    <t>60W</t>
  </si>
  <si>
    <t>žár.</t>
  </si>
  <si>
    <t>jídelna</t>
  </si>
  <si>
    <t>sklady</t>
  </si>
  <si>
    <t>CELKEM</t>
  </si>
  <si>
    <t>Místnost</t>
  </si>
  <si>
    <t>RS-1</t>
  </si>
  <si>
    <t>RS-4</t>
  </si>
  <si>
    <t>RS-0</t>
  </si>
  <si>
    <t>RM-1</t>
  </si>
  <si>
    <t>RS-5</t>
  </si>
  <si>
    <t>RS-6</t>
  </si>
  <si>
    <t>RS-7</t>
  </si>
  <si>
    <t>RS-8</t>
  </si>
  <si>
    <t>R-školka</t>
  </si>
  <si>
    <t>rozvaděč</t>
  </si>
  <si>
    <t>Prostor</t>
  </si>
  <si>
    <t>R-kuchyň</t>
  </si>
  <si>
    <t>zářivky kuchyň</t>
  </si>
  <si>
    <t>světla soc. zařízení</t>
  </si>
  <si>
    <t>v revizi chybí bližší info</t>
  </si>
  <si>
    <t>pouze informativní - závazné jsou údaje v doplněných tabulkách z pasportů.</t>
  </si>
  <si>
    <t>RVO4</t>
  </si>
  <si>
    <t>RVO6</t>
  </si>
  <si>
    <t>RVO1</t>
  </si>
  <si>
    <t>RVO2</t>
  </si>
  <si>
    <t>RVO3</t>
  </si>
  <si>
    <t>RVO5</t>
  </si>
  <si>
    <t>oproti RZ upraveno dle skutečnosti</t>
  </si>
  <si>
    <t>součástí RZ není kotelna a prostory v suterénu</t>
  </si>
  <si>
    <t>dále není součástí zřejmě byt ani klub</t>
  </si>
  <si>
    <t>typ svítidla</t>
  </si>
  <si>
    <t>žárovkové</t>
  </si>
  <si>
    <t>zářivkové</t>
  </si>
  <si>
    <t>počet zdrojů
(ks)</t>
  </si>
  <si>
    <t>Celkový příkon vč. ztrát (15%) 
(W)</t>
  </si>
  <si>
    <t>Doba svícení (h/rok)</t>
  </si>
  <si>
    <t>Spotřeba (kWh/rok)</t>
  </si>
  <si>
    <t xml:space="preserve">schodiště M.Š. </t>
  </si>
  <si>
    <t>celk. spotřeba EL</t>
  </si>
  <si>
    <t>kWh/rok</t>
  </si>
  <si>
    <t>...a nově osazených 2x36W v počtu 9ks v 1NP</t>
  </si>
  <si>
    <t xml:space="preserve">- na chodbách jsou osazeny zářivky 2x40W v počtu 54ks </t>
  </si>
  <si>
    <t>příkon zdr.
(W)</t>
  </si>
  <si>
    <t>předsálí</t>
  </si>
  <si>
    <t>150 W</t>
  </si>
  <si>
    <t>výbojkové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</si>
</sst>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theme="7" tint="0.59999389629810485"/>
        <bgColor theme="0" tint="-0.14999847407452621"/>
      </patternFill>
    </fill>
    <fill>
      <patternFill patternType="solid">
        <fgColor theme="3" tint="0.59999389629810485"/>
        <bgColor theme="0" tint="-0.14999847407452621"/>
      </patternFill>
    </fill>
    <fill>
      <patternFill patternType="solid">
        <fgColor theme="4" tint="0.59999389629810485"/>
        <bgColor theme="0" tint="-0.14999847407452621"/>
      </patternFill>
    </fill>
    <fill>
      <patternFill patternType="solid">
        <fgColor theme="9" tint="0.59999389629810485"/>
        <bgColor theme="0" tint="-0.14999847407452621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59999389629810485"/>
        <bgColor theme="0" tint="-0.14999847407452621"/>
      </patternFill>
    </fill>
  </fills>
  <borders count="4">
    <border>
      <left/>
      <right/>
      <top/>
      <bottom/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9" fontId="11" fillId="0" borderId="0" applyFont="0" applyFill="0" applyBorder="0" applyAlignment="0" applyProtection="0"/>
    <xf numFmtId="0" fontId="12" fillId="0" borderId="0"/>
    <xf numFmtId="0" fontId="15" fillId="0" borderId="0"/>
    <xf numFmtId="0" fontId="16" fillId="0" borderId="0"/>
    <xf numFmtId="9" fontId="12" fillId="0" borderId="0" applyFont="0" applyFill="0" applyBorder="0" applyAlignment="0" applyProtection="0"/>
  </cellStyleXfs>
  <cellXfs count="58">
    <xf numFmtId="0" fontId="0" fillId="0" borderId="0" xfId="0"/>
    <xf numFmtId="0" fontId="2" fillId="3" borderId="0" xfId="0" applyFont="1" applyFill="1" applyAlignment="1">
      <alignment horizontal="left"/>
    </xf>
    <xf numFmtId="0" fontId="1" fillId="2" borderId="1" xfId="0" applyFont="1" applyFill="1" applyBorder="1" applyAlignment="1">
      <alignment horizontal="center" wrapText="1"/>
    </xf>
    <xf numFmtId="0" fontId="4" fillId="2" borderId="1" xfId="0" applyFont="1" applyFill="1" applyBorder="1" applyAlignment="1">
      <alignment horizontal="center" wrapText="1"/>
    </xf>
    <xf numFmtId="3" fontId="2" fillId="3" borderId="0" xfId="0" applyNumberFormat="1" applyFont="1" applyFill="1" applyBorder="1" applyAlignment="1">
      <alignment horizontal="right" indent="1"/>
    </xf>
    <xf numFmtId="3" fontId="3" fillId="0" borderId="0" xfId="0" applyNumberFormat="1" applyFont="1" applyAlignment="1">
      <alignment horizontal="right" indent="1"/>
    </xf>
    <xf numFmtId="3" fontId="2" fillId="3" borderId="0" xfId="0" applyNumberFormat="1" applyFont="1" applyFill="1" applyAlignment="1">
      <alignment horizontal="right" indent="1"/>
    </xf>
    <xf numFmtId="1" fontId="1" fillId="2" borderId="2" xfId="0" applyNumberFormat="1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 vertical="center"/>
    </xf>
    <xf numFmtId="0" fontId="2" fillId="4" borderId="0" xfId="0" applyFont="1" applyFill="1" applyAlignment="1">
      <alignment horizontal="left"/>
    </xf>
    <xf numFmtId="3" fontId="2" fillId="4" borderId="0" xfId="0" applyNumberFormat="1" applyFont="1" applyFill="1" applyAlignment="1">
      <alignment horizontal="right" indent="1"/>
    </xf>
    <xf numFmtId="3" fontId="2" fillId="4" borderId="0" xfId="0" applyNumberFormat="1" applyFont="1" applyFill="1" applyBorder="1" applyAlignment="1">
      <alignment horizontal="right" indent="1"/>
    </xf>
    <xf numFmtId="0" fontId="2" fillId="5" borderId="0" xfId="0" applyFont="1" applyFill="1" applyAlignment="1">
      <alignment horizontal="left"/>
    </xf>
    <xf numFmtId="3" fontId="2" fillId="5" borderId="0" xfId="0" applyNumberFormat="1" applyFont="1" applyFill="1" applyAlignment="1">
      <alignment horizontal="right" indent="1"/>
    </xf>
    <xf numFmtId="3" fontId="2" fillId="5" borderId="0" xfId="0" applyNumberFormat="1" applyFont="1" applyFill="1" applyBorder="1" applyAlignment="1">
      <alignment horizontal="right" indent="1"/>
    </xf>
    <xf numFmtId="0" fontId="2" fillId="7" borderId="0" xfId="0" applyFont="1" applyFill="1" applyAlignment="1">
      <alignment horizontal="left"/>
    </xf>
    <xf numFmtId="3" fontId="2" fillId="7" borderId="0" xfId="0" applyNumberFormat="1" applyFont="1" applyFill="1" applyAlignment="1">
      <alignment horizontal="right" indent="1"/>
    </xf>
    <xf numFmtId="3" fontId="2" fillId="7" borderId="0" xfId="0" applyNumberFormat="1" applyFont="1" applyFill="1" applyBorder="1" applyAlignment="1">
      <alignment horizontal="right" indent="1"/>
    </xf>
    <xf numFmtId="0" fontId="3" fillId="0" borderId="0" xfId="0" applyFont="1" applyFill="1" applyAlignment="1">
      <alignment horizontal="center"/>
    </xf>
    <xf numFmtId="0" fontId="0" fillId="0" borderId="0" xfId="0" applyFont="1" applyFill="1" applyAlignment="1">
      <alignment horizontal="left"/>
    </xf>
    <xf numFmtId="3" fontId="0" fillId="0" borderId="0" xfId="0" applyNumberFormat="1" applyFont="1" applyAlignment="1">
      <alignment horizontal="right" indent="1"/>
    </xf>
    <xf numFmtId="0" fontId="1" fillId="6" borderId="0" xfId="0" applyFont="1" applyFill="1" applyAlignment="1">
      <alignment horizontal="left"/>
    </xf>
    <xf numFmtId="3" fontId="1" fillId="6" borderId="0" xfId="0" applyNumberFormat="1" applyFont="1" applyFill="1" applyAlignment="1">
      <alignment horizontal="right" indent="1"/>
    </xf>
    <xf numFmtId="3" fontId="1" fillId="6" borderId="0" xfId="0" applyNumberFormat="1" applyFont="1" applyFill="1" applyBorder="1" applyAlignment="1">
      <alignment horizontal="right" indent="1"/>
    </xf>
    <xf numFmtId="0" fontId="6" fillId="0" borderId="0" xfId="0" applyFont="1"/>
    <xf numFmtId="3" fontId="6" fillId="3" borderId="0" xfId="0" applyNumberFormat="1" applyFont="1" applyFill="1" applyBorder="1" applyAlignment="1">
      <alignment horizontal="right" indent="2"/>
    </xf>
    <xf numFmtId="3" fontId="6" fillId="0" borderId="0" xfId="0" applyNumberFormat="1" applyFont="1"/>
    <xf numFmtId="0" fontId="1" fillId="8" borderId="1" xfId="0" applyFont="1" applyFill="1" applyBorder="1" applyAlignment="1">
      <alignment horizontal="center" vertical="center" wrapText="1"/>
    </xf>
    <xf numFmtId="0" fontId="1" fillId="8" borderId="3" xfId="0" applyFont="1" applyFill="1" applyBorder="1" applyAlignment="1">
      <alignment horizontal="center" vertical="center"/>
    </xf>
    <xf numFmtId="0" fontId="1" fillId="8" borderId="3" xfId="0" applyFont="1" applyFill="1" applyBorder="1" applyAlignment="1">
      <alignment horizontal="center" vertical="center" wrapText="1"/>
    </xf>
    <xf numFmtId="0" fontId="6" fillId="0" borderId="0" xfId="0" quotePrefix="1" applyFont="1"/>
    <xf numFmtId="0" fontId="6" fillId="0" borderId="0" xfId="0" applyFont="1" applyFill="1" applyAlignment="1">
      <alignment horizontal="left" indent="1"/>
    </xf>
    <xf numFmtId="0" fontId="6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3" fontId="1" fillId="0" borderId="0" xfId="0" applyNumberFormat="1" applyFont="1"/>
    <xf numFmtId="0" fontId="1" fillId="0" borderId="0" xfId="0" applyFont="1"/>
    <xf numFmtId="0" fontId="1" fillId="0" borderId="0" xfId="0" applyFont="1" applyAlignment="1">
      <alignment horizontal="right"/>
    </xf>
    <xf numFmtId="0" fontId="5" fillId="0" borderId="0" xfId="0" applyFont="1"/>
    <xf numFmtId="0" fontId="0" fillId="0" borderId="0" xfId="0" applyAlignment="1">
      <alignment horizontal="right"/>
    </xf>
    <xf numFmtId="0" fontId="9" fillId="0" borderId="0" xfId="0" applyFont="1"/>
    <xf numFmtId="0" fontId="10" fillId="0" borderId="0" xfId="0" applyFont="1" applyAlignment="1">
      <alignment horizontal="right"/>
    </xf>
    <xf numFmtId="3" fontId="6" fillId="3" borderId="0" xfId="0" applyNumberFormat="1" applyFont="1" applyFill="1" applyBorder="1" applyAlignment="1"/>
    <xf numFmtId="0" fontId="1" fillId="9" borderId="3" xfId="0" applyFont="1" applyFill="1" applyBorder="1" applyAlignment="1">
      <alignment horizontal="center" vertical="center" wrapText="1"/>
    </xf>
    <xf numFmtId="1" fontId="6" fillId="0" borderId="0" xfId="0" applyNumberFormat="1" applyFont="1" applyAlignment="1">
      <alignment horizontal="right"/>
    </xf>
    <xf numFmtId="0" fontId="14" fillId="9" borderId="0" xfId="2" applyFont="1" applyFill="1" applyBorder="1"/>
    <xf numFmtId="0" fontId="1" fillId="9" borderId="1" xfId="0" applyFont="1" applyFill="1" applyBorder="1" applyAlignment="1">
      <alignment horizontal="center" vertical="center" wrapText="1"/>
    </xf>
    <xf numFmtId="3" fontId="6" fillId="10" borderId="0" xfId="0" applyNumberFormat="1" applyFont="1" applyFill="1" applyBorder="1" applyAlignment="1">
      <alignment horizontal="right" indent="2"/>
    </xf>
    <xf numFmtId="0" fontId="6" fillId="9" borderId="0" xfId="0" applyFont="1" applyFill="1" applyAlignment="1">
      <alignment horizontal="right"/>
    </xf>
    <xf numFmtId="1" fontId="6" fillId="9" borderId="0" xfId="0" applyNumberFormat="1" applyFont="1" applyFill="1" applyAlignment="1">
      <alignment horizontal="right"/>
    </xf>
    <xf numFmtId="0" fontId="14" fillId="0" borderId="0" xfId="2" applyFont="1"/>
    <xf numFmtId="0" fontId="1" fillId="0" borderId="0" xfId="3" applyFont="1" applyAlignment="1">
      <alignment horizontal="right"/>
    </xf>
    <xf numFmtId="0" fontId="14" fillId="0" borderId="0" xfId="2" applyFont="1" applyAlignment="1">
      <alignment horizontal="center" vertical="center"/>
    </xf>
    <xf numFmtId="0" fontId="6" fillId="0" borderId="0" xfId="3" applyFont="1" applyAlignment="1">
      <alignment horizontal="center" vertical="center"/>
    </xf>
    <xf numFmtId="9" fontId="13" fillId="0" borderId="0" xfId="1" applyNumberFormat="1" applyFont="1"/>
    <xf numFmtId="0" fontId="6" fillId="0" borderId="0" xfId="0" applyFont="1" applyAlignment="1">
      <alignment horizontal="left"/>
    </xf>
    <xf numFmtId="3" fontId="0" fillId="0" borderId="0" xfId="0" applyNumberFormat="1"/>
    <xf numFmtId="0" fontId="6" fillId="9" borderId="0" xfId="0" applyFont="1" applyFill="1"/>
    <xf numFmtId="0" fontId="10" fillId="9" borderId="0" xfId="2" applyFont="1" applyFill="1" applyBorder="1"/>
  </cellXfs>
  <cellStyles count="6">
    <cellStyle name="Normální" xfId="0" builtinId="0"/>
    <cellStyle name="Normální 2" xfId="2"/>
    <cellStyle name="Normální 21" xfId="4"/>
    <cellStyle name="Normální 23" xfId="3"/>
    <cellStyle name="Procenta" xfId="1" builtinId="5"/>
    <cellStyle name="Procenta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47625</xdr:rowOff>
    </xdr:from>
    <xdr:to>
      <xdr:col>0</xdr:col>
      <xdr:colOff>0</xdr:colOff>
      <xdr:row>54</xdr:row>
      <xdr:rowOff>123825</xdr:rowOff>
    </xdr:to>
    <xdr:sp macro="" textlink="">
      <xdr:nvSpPr>
        <xdr:cNvPr id="5122" name="Line 2"/>
        <xdr:cNvSpPr>
          <a:spLocks noChangeShapeType="1"/>
        </xdr:cNvSpPr>
      </xdr:nvSpPr>
      <xdr:spPr bwMode="auto">
        <a:xfrm>
          <a:off x="0" y="11630025"/>
          <a:ext cx="0" cy="1219200"/>
        </a:xfrm>
        <a:prstGeom prst="line">
          <a:avLst/>
        </a:prstGeom>
        <a:noFill/>
        <a:ln w="444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omments" Target="../comments3.xml"/><Relationship Id="rId1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98"/>
  <sheetViews>
    <sheetView workbookViewId="0">
      <selection activeCell="Q16" sqref="Q16"/>
    </sheetView>
  </sheetViews>
  <sheetFormatPr defaultRowHeight="12.75" x14ac:dyDescent="0.2"/>
  <cols>
    <col min="1" max="1" width="46.140625" style="24" customWidth="1"/>
    <col min="2" max="2" width="5.5703125" style="24" customWidth="1"/>
    <col min="3" max="3" width="9.140625" style="24" customWidth="1"/>
    <col min="4" max="4" width="10.7109375" style="24" customWidth="1"/>
    <col min="5" max="5" width="9.140625" style="24"/>
    <col min="6" max="6" width="8.85546875" style="24" customWidth="1"/>
    <col min="7" max="7" width="6.85546875" style="24" customWidth="1"/>
    <col min="8" max="8" width="9.28515625" style="24" customWidth="1"/>
    <col min="9" max="10" width="10.5703125" style="24" customWidth="1"/>
    <col min="11" max="11" width="11.42578125" style="24" customWidth="1"/>
    <col min="12" max="13" width="9.140625" style="24"/>
    <col min="14" max="14" width="21" style="24" customWidth="1"/>
    <col min="15" max="16384" width="9.140625" style="24"/>
  </cols>
  <sheetData>
    <row r="1" spans="1:14" ht="51.75" customHeight="1" x14ac:dyDescent="0.2">
      <c r="A1" s="28" t="s">
        <v>219</v>
      </c>
      <c r="B1" s="28" t="s">
        <v>171</v>
      </c>
      <c r="C1" s="28" t="s">
        <v>171</v>
      </c>
      <c r="D1" s="28" t="s">
        <v>170</v>
      </c>
      <c r="E1" s="42" t="s">
        <v>245</v>
      </c>
      <c r="F1" s="29" t="s">
        <v>205</v>
      </c>
      <c r="G1" s="29" t="s">
        <v>206</v>
      </c>
      <c r="H1" s="29" t="s">
        <v>207</v>
      </c>
      <c r="I1" s="27" t="s">
        <v>208</v>
      </c>
      <c r="J1" s="27" t="s">
        <v>209</v>
      </c>
      <c r="K1" s="45" t="s">
        <v>249</v>
      </c>
      <c r="L1" s="45" t="s">
        <v>250</v>
      </c>
      <c r="M1" s="45" t="s">
        <v>251</v>
      </c>
      <c r="N1" s="27" t="s">
        <v>211</v>
      </c>
    </row>
    <row r="2" spans="1:14" x14ac:dyDescent="0.2">
      <c r="A2" s="24" t="s">
        <v>72</v>
      </c>
      <c r="B2" s="24" t="s">
        <v>6</v>
      </c>
      <c r="C2" s="33" t="s">
        <v>5</v>
      </c>
      <c r="D2" s="33" t="str">
        <f t="shared" ref="D2:D11" si="0">MID(C2,3,10)</f>
        <v>2x36W</v>
      </c>
      <c r="E2" s="44" t="s">
        <v>247</v>
      </c>
      <c r="F2" s="43">
        <v>8</v>
      </c>
      <c r="G2" s="33" t="str">
        <f>MID(D2,1,1)</f>
        <v>2</v>
      </c>
      <c r="H2" s="33" t="str">
        <f>MID(D2,3,2)</f>
        <v>36</v>
      </c>
      <c r="I2" s="25">
        <f>G2*H2</f>
        <v>72</v>
      </c>
      <c r="J2" s="25">
        <f>F2*G2*H2</f>
        <v>576</v>
      </c>
      <c r="K2" s="46">
        <f t="shared" ref="K2:K58" si="1">J2*1.15</f>
        <v>662.4</v>
      </c>
      <c r="L2" s="47">
        <v>650</v>
      </c>
      <c r="M2" s="48">
        <f>K2*L2/1000</f>
        <v>430.56</v>
      </c>
      <c r="N2" s="31" t="s">
        <v>200</v>
      </c>
    </row>
    <row r="3" spans="1:14" x14ac:dyDescent="0.2">
      <c r="A3" s="24" t="s">
        <v>73</v>
      </c>
      <c r="B3" s="24" t="s">
        <v>6</v>
      </c>
      <c r="C3" s="33" t="s">
        <v>7</v>
      </c>
      <c r="D3" s="33" t="str">
        <f t="shared" si="0"/>
        <v>2x40W</v>
      </c>
      <c r="E3" s="44" t="s">
        <v>247</v>
      </c>
      <c r="F3" s="43">
        <v>3</v>
      </c>
      <c r="G3" s="33" t="str">
        <f t="shared" ref="G3:G49" si="2">MID(D3,1,1)</f>
        <v>2</v>
      </c>
      <c r="H3" s="33" t="str">
        <f t="shared" ref="H3:H49" si="3">MID(D3,3,2)</f>
        <v>40</v>
      </c>
      <c r="I3" s="25">
        <f t="shared" ref="I3:I49" si="4">G3*H3</f>
        <v>80</v>
      </c>
      <c r="J3" s="25">
        <f t="shared" ref="J3:J49" si="5">F3*G3*H3</f>
        <v>240</v>
      </c>
      <c r="K3" s="46">
        <f t="shared" si="1"/>
        <v>276</v>
      </c>
      <c r="L3" s="47">
        <v>650</v>
      </c>
      <c r="M3" s="48">
        <f>K3*L3/1000</f>
        <v>179.4</v>
      </c>
      <c r="N3" s="31" t="s">
        <v>200</v>
      </c>
    </row>
    <row r="4" spans="1:14" x14ac:dyDescent="0.2">
      <c r="A4" s="24" t="s">
        <v>74</v>
      </c>
      <c r="B4" s="24" t="s">
        <v>6</v>
      </c>
      <c r="C4" s="33" t="s">
        <v>8</v>
      </c>
      <c r="D4" s="33" t="str">
        <f t="shared" si="0"/>
        <v>4x40W</v>
      </c>
      <c r="E4" s="44" t="s">
        <v>247</v>
      </c>
      <c r="F4" s="43">
        <v>4</v>
      </c>
      <c r="G4" s="33" t="str">
        <f t="shared" si="2"/>
        <v>4</v>
      </c>
      <c r="H4" s="33" t="str">
        <f t="shared" si="3"/>
        <v>40</v>
      </c>
      <c r="I4" s="25">
        <f t="shared" si="4"/>
        <v>160</v>
      </c>
      <c r="J4" s="25">
        <f t="shared" si="5"/>
        <v>640</v>
      </c>
      <c r="K4" s="46">
        <f t="shared" si="1"/>
        <v>736</v>
      </c>
      <c r="L4" s="47">
        <v>1000</v>
      </c>
      <c r="M4" s="48">
        <f t="shared" ref="M4:M59" si="6">K4*L4/1000</f>
        <v>736</v>
      </c>
      <c r="N4" s="31" t="s">
        <v>200</v>
      </c>
    </row>
    <row r="5" spans="1:14" x14ac:dyDescent="0.2">
      <c r="A5" s="24" t="s">
        <v>74</v>
      </c>
      <c r="B5" s="24" t="s">
        <v>6</v>
      </c>
      <c r="C5" s="33" t="s">
        <v>9</v>
      </c>
      <c r="D5" s="33" t="str">
        <f t="shared" si="0"/>
        <v>2x36W</v>
      </c>
      <c r="E5" s="44" t="s">
        <v>247</v>
      </c>
      <c r="F5" s="43">
        <v>3</v>
      </c>
      <c r="G5" s="33" t="str">
        <f t="shared" si="2"/>
        <v>2</v>
      </c>
      <c r="H5" s="33" t="str">
        <f t="shared" si="3"/>
        <v>36</v>
      </c>
      <c r="I5" s="25">
        <f t="shared" si="4"/>
        <v>72</v>
      </c>
      <c r="J5" s="25">
        <f t="shared" si="5"/>
        <v>216</v>
      </c>
      <c r="K5" s="46">
        <f t="shared" si="1"/>
        <v>248.39999999999998</v>
      </c>
      <c r="L5" s="47">
        <v>1000</v>
      </c>
      <c r="M5" s="48">
        <f t="shared" si="6"/>
        <v>248.39999999999998</v>
      </c>
      <c r="N5" s="31" t="s">
        <v>200</v>
      </c>
    </row>
    <row r="6" spans="1:14" x14ac:dyDescent="0.2">
      <c r="A6" s="24" t="s">
        <v>29</v>
      </c>
      <c r="B6" s="24" t="s">
        <v>6</v>
      </c>
      <c r="C6" s="33" t="s">
        <v>10</v>
      </c>
      <c r="D6" s="33" t="str">
        <f t="shared" si="0"/>
        <v>4x40W</v>
      </c>
      <c r="E6" s="44" t="s">
        <v>247</v>
      </c>
      <c r="F6" s="43">
        <v>6</v>
      </c>
      <c r="G6" s="33" t="str">
        <f t="shared" si="2"/>
        <v>4</v>
      </c>
      <c r="H6" s="33" t="str">
        <f t="shared" si="3"/>
        <v>40</v>
      </c>
      <c r="I6" s="25">
        <f t="shared" si="4"/>
        <v>160</v>
      </c>
      <c r="J6" s="25">
        <f t="shared" si="5"/>
        <v>960</v>
      </c>
      <c r="K6" s="46">
        <f t="shared" si="1"/>
        <v>1104</v>
      </c>
      <c r="L6" s="47">
        <v>1000</v>
      </c>
      <c r="M6" s="48">
        <f t="shared" si="6"/>
        <v>1104</v>
      </c>
      <c r="N6" s="31" t="s">
        <v>200</v>
      </c>
    </row>
    <row r="7" spans="1:14" x14ac:dyDescent="0.2">
      <c r="A7" s="24" t="s">
        <v>29</v>
      </c>
      <c r="B7" s="24" t="s">
        <v>6</v>
      </c>
      <c r="C7" s="33" t="s">
        <v>9</v>
      </c>
      <c r="D7" s="33" t="str">
        <f t="shared" si="0"/>
        <v>2x36W</v>
      </c>
      <c r="E7" s="44" t="s">
        <v>247</v>
      </c>
      <c r="F7" s="43">
        <v>3</v>
      </c>
      <c r="G7" s="33" t="str">
        <f t="shared" si="2"/>
        <v>2</v>
      </c>
      <c r="H7" s="33" t="str">
        <f t="shared" si="3"/>
        <v>36</v>
      </c>
      <c r="I7" s="25">
        <f t="shared" si="4"/>
        <v>72</v>
      </c>
      <c r="J7" s="25">
        <f t="shared" si="5"/>
        <v>216</v>
      </c>
      <c r="K7" s="46">
        <f t="shared" si="1"/>
        <v>248.39999999999998</v>
      </c>
      <c r="L7" s="47">
        <v>1000</v>
      </c>
      <c r="M7" s="48">
        <f t="shared" si="6"/>
        <v>248.39999999999998</v>
      </c>
      <c r="N7" s="31" t="s">
        <v>200</v>
      </c>
    </row>
    <row r="8" spans="1:14" x14ac:dyDescent="0.2">
      <c r="A8" s="24" t="s">
        <v>30</v>
      </c>
      <c r="B8" s="24" t="s">
        <v>6</v>
      </c>
      <c r="C8" s="33" t="s">
        <v>10</v>
      </c>
      <c r="D8" s="33" t="str">
        <f t="shared" si="0"/>
        <v>4x40W</v>
      </c>
      <c r="E8" s="44" t="s">
        <v>247</v>
      </c>
      <c r="F8" s="43">
        <v>6</v>
      </c>
      <c r="G8" s="33" t="str">
        <f t="shared" si="2"/>
        <v>4</v>
      </c>
      <c r="H8" s="33" t="str">
        <f t="shared" si="3"/>
        <v>40</v>
      </c>
      <c r="I8" s="25">
        <f t="shared" si="4"/>
        <v>160</v>
      </c>
      <c r="J8" s="25">
        <f t="shared" si="5"/>
        <v>960</v>
      </c>
      <c r="K8" s="46">
        <f t="shared" si="1"/>
        <v>1104</v>
      </c>
      <c r="L8" s="47">
        <v>1000</v>
      </c>
      <c r="M8" s="48">
        <f t="shared" si="6"/>
        <v>1104</v>
      </c>
      <c r="N8" s="31" t="s">
        <v>200</v>
      </c>
    </row>
    <row r="9" spans="1:14" x14ac:dyDescent="0.2">
      <c r="A9" s="24" t="s">
        <v>30</v>
      </c>
      <c r="B9" s="24" t="s">
        <v>6</v>
      </c>
      <c r="C9" s="33" t="s">
        <v>9</v>
      </c>
      <c r="D9" s="33" t="str">
        <f t="shared" si="0"/>
        <v>2x36W</v>
      </c>
      <c r="E9" s="44" t="s">
        <v>247</v>
      </c>
      <c r="F9" s="43">
        <v>3</v>
      </c>
      <c r="G9" s="33" t="str">
        <f t="shared" si="2"/>
        <v>2</v>
      </c>
      <c r="H9" s="33" t="str">
        <f t="shared" si="3"/>
        <v>36</v>
      </c>
      <c r="I9" s="25">
        <f t="shared" si="4"/>
        <v>72</v>
      </c>
      <c r="J9" s="25">
        <f t="shared" si="5"/>
        <v>216</v>
      </c>
      <c r="K9" s="46">
        <f t="shared" si="1"/>
        <v>248.39999999999998</v>
      </c>
      <c r="L9" s="47">
        <v>1000</v>
      </c>
      <c r="M9" s="48">
        <f t="shared" si="6"/>
        <v>248.39999999999998</v>
      </c>
      <c r="N9" s="31" t="s">
        <v>200</v>
      </c>
    </row>
    <row r="10" spans="1:14" x14ac:dyDescent="0.2">
      <c r="A10" s="24" t="s">
        <v>31</v>
      </c>
      <c r="B10" s="24" t="s">
        <v>6</v>
      </c>
      <c r="C10" s="33" t="s">
        <v>10</v>
      </c>
      <c r="D10" s="33" t="str">
        <f t="shared" si="0"/>
        <v>4x40W</v>
      </c>
      <c r="E10" s="44" t="s">
        <v>247</v>
      </c>
      <c r="F10" s="43">
        <v>6</v>
      </c>
      <c r="G10" s="33" t="str">
        <f t="shared" si="2"/>
        <v>4</v>
      </c>
      <c r="H10" s="33" t="str">
        <f t="shared" si="3"/>
        <v>40</v>
      </c>
      <c r="I10" s="25">
        <f t="shared" si="4"/>
        <v>160</v>
      </c>
      <c r="J10" s="25">
        <f t="shared" si="5"/>
        <v>960</v>
      </c>
      <c r="K10" s="46">
        <f t="shared" si="1"/>
        <v>1104</v>
      </c>
      <c r="L10" s="47">
        <v>1000</v>
      </c>
      <c r="M10" s="48">
        <f t="shared" si="6"/>
        <v>1104</v>
      </c>
      <c r="N10" s="31" t="s">
        <v>200</v>
      </c>
    </row>
    <row r="11" spans="1:14" x14ac:dyDescent="0.2">
      <c r="A11" s="24" t="s">
        <v>31</v>
      </c>
      <c r="B11" s="24" t="s">
        <v>6</v>
      </c>
      <c r="C11" s="33" t="s">
        <v>9</v>
      </c>
      <c r="D11" s="33" t="str">
        <f t="shared" si="0"/>
        <v>2x36W</v>
      </c>
      <c r="E11" s="44" t="s">
        <v>247</v>
      </c>
      <c r="F11" s="43">
        <v>3</v>
      </c>
      <c r="G11" s="33" t="str">
        <f t="shared" si="2"/>
        <v>2</v>
      </c>
      <c r="H11" s="33" t="str">
        <f t="shared" si="3"/>
        <v>36</v>
      </c>
      <c r="I11" s="25">
        <f t="shared" si="4"/>
        <v>72</v>
      </c>
      <c r="J11" s="25">
        <f t="shared" si="5"/>
        <v>216</v>
      </c>
      <c r="K11" s="46">
        <f t="shared" si="1"/>
        <v>248.39999999999998</v>
      </c>
      <c r="L11" s="47">
        <v>1000</v>
      </c>
      <c r="M11" s="48">
        <f t="shared" si="6"/>
        <v>248.39999999999998</v>
      </c>
      <c r="N11" s="31" t="s">
        <v>200</v>
      </c>
    </row>
    <row r="12" spans="1:14" x14ac:dyDescent="0.2">
      <c r="A12" s="24" t="s">
        <v>32</v>
      </c>
      <c r="B12" s="24" t="s">
        <v>6</v>
      </c>
      <c r="C12" s="33" t="s">
        <v>11</v>
      </c>
      <c r="D12" s="33" t="s">
        <v>60</v>
      </c>
      <c r="E12" s="44" t="s">
        <v>247</v>
      </c>
      <c r="F12" s="43">
        <v>12</v>
      </c>
      <c r="G12" s="33" t="str">
        <f t="shared" si="2"/>
        <v>4</v>
      </c>
      <c r="H12" s="33" t="str">
        <f t="shared" si="3"/>
        <v>40</v>
      </c>
      <c r="I12" s="25">
        <f t="shared" si="4"/>
        <v>160</v>
      </c>
      <c r="J12" s="25">
        <f t="shared" si="5"/>
        <v>1920</v>
      </c>
      <c r="K12" s="46">
        <f t="shared" si="1"/>
        <v>2208</v>
      </c>
      <c r="L12" s="47">
        <v>1000</v>
      </c>
      <c r="M12" s="48">
        <f t="shared" si="6"/>
        <v>2208</v>
      </c>
      <c r="N12" s="31" t="s">
        <v>200</v>
      </c>
    </row>
    <row r="13" spans="1:14" x14ac:dyDescent="0.2">
      <c r="A13" s="24" t="s">
        <v>32</v>
      </c>
      <c r="B13" s="24" t="s">
        <v>6</v>
      </c>
      <c r="C13" s="33" t="s">
        <v>9</v>
      </c>
      <c r="D13" s="33" t="str">
        <f t="shared" ref="D13:D33" si="7">MID(C13,3,10)</f>
        <v>2x36W</v>
      </c>
      <c r="E13" s="44" t="s">
        <v>247</v>
      </c>
      <c r="F13" s="43">
        <v>3</v>
      </c>
      <c r="G13" s="33" t="str">
        <f t="shared" si="2"/>
        <v>2</v>
      </c>
      <c r="H13" s="33" t="str">
        <f t="shared" si="3"/>
        <v>36</v>
      </c>
      <c r="I13" s="25">
        <f t="shared" si="4"/>
        <v>72</v>
      </c>
      <c r="J13" s="25">
        <f t="shared" si="5"/>
        <v>216</v>
      </c>
      <c r="K13" s="46">
        <f t="shared" si="1"/>
        <v>248.39999999999998</v>
      </c>
      <c r="L13" s="47">
        <v>1000</v>
      </c>
      <c r="M13" s="48">
        <f t="shared" si="6"/>
        <v>248.39999999999998</v>
      </c>
      <c r="N13" s="31" t="s">
        <v>200</v>
      </c>
    </row>
    <row r="14" spans="1:14" x14ac:dyDescent="0.2">
      <c r="A14" s="24" t="s">
        <v>33</v>
      </c>
      <c r="B14" s="24" t="s">
        <v>6</v>
      </c>
      <c r="C14" s="33" t="s">
        <v>9</v>
      </c>
      <c r="D14" s="33" t="str">
        <f t="shared" si="7"/>
        <v>2x36W</v>
      </c>
      <c r="E14" s="44" t="s">
        <v>247</v>
      </c>
      <c r="F14" s="43">
        <v>3</v>
      </c>
      <c r="G14" s="33" t="str">
        <f t="shared" si="2"/>
        <v>2</v>
      </c>
      <c r="H14" s="33" t="str">
        <f t="shared" si="3"/>
        <v>36</v>
      </c>
      <c r="I14" s="25">
        <f t="shared" si="4"/>
        <v>72</v>
      </c>
      <c r="J14" s="25">
        <f t="shared" si="5"/>
        <v>216</v>
      </c>
      <c r="K14" s="46">
        <f t="shared" si="1"/>
        <v>248.39999999999998</v>
      </c>
      <c r="L14" s="47">
        <v>650</v>
      </c>
      <c r="M14" s="48">
        <f t="shared" si="6"/>
        <v>161.45999999999998</v>
      </c>
      <c r="N14" s="31" t="s">
        <v>200</v>
      </c>
    </row>
    <row r="15" spans="1:14" x14ac:dyDescent="0.2">
      <c r="A15" s="24" t="s">
        <v>34</v>
      </c>
      <c r="B15" s="24" t="s">
        <v>6</v>
      </c>
      <c r="C15" s="33" t="s">
        <v>12</v>
      </c>
      <c r="D15" s="33" t="str">
        <f t="shared" si="7"/>
        <v>4x40W</v>
      </c>
      <c r="E15" s="44" t="s">
        <v>247</v>
      </c>
      <c r="F15" s="43">
        <v>9</v>
      </c>
      <c r="G15" s="33" t="str">
        <f t="shared" si="2"/>
        <v>4</v>
      </c>
      <c r="H15" s="33" t="str">
        <f t="shared" si="3"/>
        <v>40</v>
      </c>
      <c r="I15" s="25">
        <f t="shared" si="4"/>
        <v>160</v>
      </c>
      <c r="J15" s="25">
        <f t="shared" si="5"/>
        <v>1440</v>
      </c>
      <c r="K15" s="46">
        <f t="shared" si="1"/>
        <v>1655.9999999999998</v>
      </c>
      <c r="L15" s="47">
        <v>1000</v>
      </c>
      <c r="M15" s="48">
        <f t="shared" si="6"/>
        <v>1655.9999999999998</v>
      </c>
      <c r="N15" s="31" t="s">
        <v>200</v>
      </c>
    </row>
    <row r="16" spans="1:14" x14ac:dyDescent="0.2">
      <c r="A16" s="24" t="s">
        <v>35</v>
      </c>
      <c r="B16" s="24" t="s">
        <v>6</v>
      </c>
      <c r="C16" s="33" t="s">
        <v>13</v>
      </c>
      <c r="D16" s="33" t="str">
        <f t="shared" si="7"/>
        <v>2x40W</v>
      </c>
      <c r="E16" s="44" t="s">
        <v>247</v>
      </c>
      <c r="F16" s="43">
        <v>6</v>
      </c>
      <c r="G16" s="33" t="str">
        <f t="shared" si="2"/>
        <v>2</v>
      </c>
      <c r="H16" s="33" t="str">
        <f t="shared" si="3"/>
        <v>40</v>
      </c>
      <c r="I16" s="25">
        <f t="shared" si="4"/>
        <v>80</v>
      </c>
      <c r="J16" s="25">
        <f t="shared" si="5"/>
        <v>480</v>
      </c>
      <c r="K16" s="46">
        <f t="shared" si="1"/>
        <v>552</v>
      </c>
      <c r="L16" s="47">
        <v>650</v>
      </c>
      <c r="M16" s="48">
        <f t="shared" si="6"/>
        <v>358.8</v>
      </c>
      <c r="N16" s="31" t="s">
        <v>200</v>
      </c>
    </row>
    <row r="17" spans="1:14" x14ac:dyDescent="0.2">
      <c r="A17" s="24" t="s">
        <v>62</v>
      </c>
      <c r="B17" s="24" t="s">
        <v>6</v>
      </c>
      <c r="C17" s="33" t="s">
        <v>14</v>
      </c>
      <c r="D17" s="33" t="str">
        <f t="shared" si="7"/>
        <v>2x40W</v>
      </c>
      <c r="E17" s="44" t="s">
        <v>247</v>
      </c>
      <c r="F17" s="43">
        <v>4</v>
      </c>
      <c r="G17" s="33" t="str">
        <f t="shared" si="2"/>
        <v>2</v>
      </c>
      <c r="H17" s="33" t="str">
        <f t="shared" si="3"/>
        <v>40</v>
      </c>
      <c r="I17" s="25">
        <f t="shared" si="4"/>
        <v>80</v>
      </c>
      <c r="J17" s="25">
        <f t="shared" si="5"/>
        <v>320</v>
      </c>
      <c r="K17" s="46">
        <f t="shared" si="1"/>
        <v>368</v>
      </c>
      <c r="L17" s="47">
        <v>650</v>
      </c>
      <c r="M17" s="48">
        <f t="shared" si="6"/>
        <v>239.2</v>
      </c>
      <c r="N17" s="31" t="s">
        <v>200</v>
      </c>
    </row>
    <row r="18" spans="1:14" x14ac:dyDescent="0.2">
      <c r="A18" s="24" t="s">
        <v>36</v>
      </c>
      <c r="B18" s="24" t="s">
        <v>6</v>
      </c>
      <c r="C18" s="33" t="s">
        <v>15</v>
      </c>
      <c r="D18" s="33" t="str">
        <f t="shared" si="7"/>
        <v>2x40W</v>
      </c>
      <c r="E18" s="44" t="s">
        <v>247</v>
      </c>
      <c r="F18" s="43">
        <v>2</v>
      </c>
      <c r="G18" s="33" t="str">
        <f t="shared" si="2"/>
        <v>2</v>
      </c>
      <c r="H18" s="33" t="str">
        <f t="shared" si="3"/>
        <v>40</v>
      </c>
      <c r="I18" s="25">
        <f t="shared" si="4"/>
        <v>80</v>
      </c>
      <c r="J18" s="25">
        <f t="shared" si="5"/>
        <v>160</v>
      </c>
      <c r="K18" s="46">
        <f t="shared" si="1"/>
        <v>184</v>
      </c>
      <c r="L18" s="47">
        <v>650</v>
      </c>
      <c r="M18" s="48">
        <f t="shared" si="6"/>
        <v>119.6</v>
      </c>
      <c r="N18" s="31" t="s">
        <v>200</v>
      </c>
    </row>
    <row r="19" spans="1:14" x14ac:dyDescent="0.2">
      <c r="A19" s="24" t="s">
        <v>37</v>
      </c>
      <c r="B19" s="24" t="s">
        <v>6</v>
      </c>
      <c r="C19" s="33" t="s">
        <v>15</v>
      </c>
      <c r="D19" s="33" t="str">
        <f t="shared" si="7"/>
        <v>2x40W</v>
      </c>
      <c r="E19" s="44" t="s">
        <v>247</v>
      </c>
      <c r="F19" s="43">
        <v>2</v>
      </c>
      <c r="G19" s="33" t="str">
        <f t="shared" si="2"/>
        <v>2</v>
      </c>
      <c r="H19" s="33" t="str">
        <f t="shared" si="3"/>
        <v>40</v>
      </c>
      <c r="I19" s="25">
        <f t="shared" si="4"/>
        <v>80</v>
      </c>
      <c r="J19" s="25">
        <f t="shared" si="5"/>
        <v>160</v>
      </c>
      <c r="K19" s="46">
        <f t="shared" si="1"/>
        <v>184</v>
      </c>
      <c r="L19" s="47">
        <v>300</v>
      </c>
      <c r="M19" s="48">
        <f t="shared" si="6"/>
        <v>55.2</v>
      </c>
      <c r="N19" s="31" t="s">
        <v>200</v>
      </c>
    </row>
    <row r="20" spans="1:14" x14ac:dyDescent="0.2">
      <c r="A20" s="24" t="s">
        <v>38</v>
      </c>
      <c r="B20" s="24" t="s">
        <v>6</v>
      </c>
      <c r="C20" s="33" t="s">
        <v>16</v>
      </c>
      <c r="D20" s="33" t="str">
        <f t="shared" si="7"/>
        <v>2x36W</v>
      </c>
      <c r="E20" s="44" t="s">
        <v>247</v>
      </c>
      <c r="F20" s="43">
        <v>1</v>
      </c>
      <c r="G20" s="33" t="str">
        <f t="shared" si="2"/>
        <v>2</v>
      </c>
      <c r="H20" s="33" t="str">
        <f t="shared" si="3"/>
        <v>36</v>
      </c>
      <c r="I20" s="25">
        <f t="shared" si="4"/>
        <v>72</v>
      </c>
      <c r="J20" s="25">
        <f t="shared" si="5"/>
        <v>72</v>
      </c>
      <c r="K20" s="46">
        <f t="shared" si="1"/>
        <v>82.8</v>
      </c>
      <c r="L20" s="47">
        <v>300</v>
      </c>
      <c r="M20" s="48">
        <f t="shared" si="6"/>
        <v>24.84</v>
      </c>
      <c r="N20" s="31" t="s">
        <v>200</v>
      </c>
    </row>
    <row r="21" spans="1:14" x14ac:dyDescent="0.2">
      <c r="A21" s="24" t="s">
        <v>39</v>
      </c>
      <c r="B21" s="24" t="s">
        <v>6</v>
      </c>
      <c r="C21" s="33" t="s">
        <v>12</v>
      </c>
      <c r="D21" s="33" t="str">
        <f t="shared" si="7"/>
        <v>4x40W</v>
      </c>
      <c r="E21" s="44" t="s">
        <v>247</v>
      </c>
      <c r="F21" s="43">
        <v>9</v>
      </c>
      <c r="G21" s="33" t="str">
        <f t="shared" si="2"/>
        <v>4</v>
      </c>
      <c r="H21" s="33" t="str">
        <f t="shared" si="3"/>
        <v>40</v>
      </c>
      <c r="I21" s="25">
        <f t="shared" si="4"/>
        <v>160</v>
      </c>
      <c r="J21" s="25">
        <f t="shared" si="5"/>
        <v>1440</v>
      </c>
      <c r="K21" s="46">
        <f t="shared" si="1"/>
        <v>1655.9999999999998</v>
      </c>
      <c r="L21" s="47">
        <v>1000</v>
      </c>
      <c r="M21" s="48">
        <f t="shared" si="6"/>
        <v>1655.9999999999998</v>
      </c>
      <c r="N21" s="31" t="s">
        <v>201</v>
      </c>
    </row>
    <row r="22" spans="1:14" x14ac:dyDescent="0.2">
      <c r="A22" s="24" t="s">
        <v>39</v>
      </c>
      <c r="B22" s="24" t="s">
        <v>6</v>
      </c>
      <c r="C22" s="33" t="s">
        <v>9</v>
      </c>
      <c r="D22" s="33" t="str">
        <f t="shared" si="7"/>
        <v>2x36W</v>
      </c>
      <c r="E22" s="44" t="s">
        <v>247</v>
      </c>
      <c r="F22" s="43">
        <v>3</v>
      </c>
      <c r="G22" s="33" t="str">
        <f t="shared" si="2"/>
        <v>2</v>
      </c>
      <c r="H22" s="33" t="str">
        <f t="shared" si="3"/>
        <v>36</v>
      </c>
      <c r="I22" s="25">
        <f t="shared" si="4"/>
        <v>72</v>
      </c>
      <c r="J22" s="25">
        <f t="shared" si="5"/>
        <v>216</v>
      </c>
      <c r="K22" s="46">
        <f t="shared" si="1"/>
        <v>248.39999999999998</v>
      </c>
      <c r="L22" s="47">
        <v>1000</v>
      </c>
      <c r="M22" s="48">
        <f t="shared" si="6"/>
        <v>248.39999999999998</v>
      </c>
      <c r="N22" s="31" t="s">
        <v>201</v>
      </c>
    </row>
    <row r="23" spans="1:14" x14ac:dyDescent="0.2">
      <c r="A23" s="24" t="s">
        <v>40</v>
      </c>
      <c r="B23" s="24" t="s">
        <v>6</v>
      </c>
      <c r="C23" s="33" t="s">
        <v>17</v>
      </c>
      <c r="D23" s="33" t="str">
        <f t="shared" si="7"/>
        <v>4x40W</v>
      </c>
      <c r="E23" s="44" t="s">
        <v>247</v>
      </c>
      <c r="F23" s="43">
        <v>7</v>
      </c>
      <c r="G23" s="33" t="str">
        <f t="shared" si="2"/>
        <v>4</v>
      </c>
      <c r="H23" s="33" t="str">
        <f t="shared" si="3"/>
        <v>40</v>
      </c>
      <c r="I23" s="25">
        <f t="shared" si="4"/>
        <v>160</v>
      </c>
      <c r="J23" s="25">
        <f t="shared" si="5"/>
        <v>1120</v>
      </c>
      <c r="K23" s="46">
        <f t="shared" si="1"/>
        <v>1288</v>
      </c>
      <c r="L23" s="47">
        <v>1000</v>
      </c>
      <c r="M23" s="48">
        <f t="shared" si="6"/>
        <v>1288</v>
      </c>
      <c r="N23" s="31" t="s">
        <v>201</v>
      </c>
    </row>
    <row r="24" spans="1:14" x14ac:dyDescent="0.2">
      <c r="A24" s="24" t="s">
        <v>40</v>
      </c>
      <c r="B24" s="24" t="s">
        <v>6</v>
      </c>
      <c r="C24" s="33" t="s">
        <v>9</v>
      </c>
      <c r="D24" s="33" t="str">
        <f t="shared" si="7"/>
        <v>2x36W</v>
      </c>
      <c r="E24" s="44" t="s">
        <v>247</v>
      </c>
      <c r="F24" s="43">
        <v>3</v>
      </c>
      <c r="G24" s="33" t="str">
        <f t="shared" si="2"/>
        <v>2</v>
      </c>
      <c r="H24" s="33" t="str">
        <f t="shared" si="3"/>
        <v>36</v>
      </c>
      <c r="I24" s="25">
        <f t="shared" si="4"/>
        <v>72</v>
      </c>
      <c r="J24" s="25">
        <f t="shared" si="5"/>
        <v>216</v>
      </c>
      <c r="K24" s="46">
        <f t="shared" si="1"/>
        <v>248.39999999999998</v>
      </c>
      <c r="L24" s="47">
        <v>1000</v>
      </c>
      <c r="M24" s="48">
        <f t="shared" si="6"/>
        <v>248.39999999999998</v>
      </c>
      <c r="N24" s="31" t="s">
        <v>201</v>
      </c>
    </row>
    <row r="25" spans="1:14" x14ac:dyDescent="0.2">
      <c r="A25" s="24" t="s">
        <v>41</v>
      </c>
      <c r="B25" s="24" t="s">
        <v>6</v>
      </c>
      <c r="C25" s="33" t="s">
        <v>12</v>
      </c>
      <c r="D25" s="33" t="str">
        <f t="shared" si="7"/>
        <v>4x40W</v>
      </c>
      <c r="E25" s="44" t="s">
        <v>247</v>
      </c>
      <c r="F25" s="43">
        <v>9</v>
      </c>
      <c r="G25" s="33" t="str">
        <f t="shared" si="2"/>
        <v>4</v>
      </c>
      <c r="H25" s="33" t="str">
        <f t="shared" si="3"/>
        <v>40</v>
      </c>
      <c r="I25" s="25">
        <f t="shared" si="4"/>
        <v>160</v>
      </c>
      <c r="J25" s="25">
        <f t="shared" si="5"/>
        <v>1440</v>
      </c>
      <c r="K25" s="46">
        <f t="shared" si="1"/>
        <v>1655.9999999999998</v>
      </c>
      <c r="L25" s="47">
        <v>1000</v>
      </c>
      <c r="M25" s="48">
        <f t="shared" si="6"/>
        <v>1655.9999999999998</v>
      </c>
      <c r="N25" s="31" t="s">
        <v>201</v>
      </c>
    </row>
    <row r="26" spans="1:14" x14ac:dyDescent="0.2">
      <c r="A26" s="24" t="s">
        <v>41</v>
      </c>
      <c r="B26" s="24" t="s">
        <v>6</v>
      </c>
      <c r="C26" s="33" t="s">
        <v>9</v>
      </c>
      <c r="D26" s="33" t="str">
        <f t="shared" si="7"/>
        <v>2x36W</v>
      </c>
      <c r="E26" s="44" t="s">
        <v>247</v>
      </c>
      <c r="F26" s="43">
        <v>3</v>
      </c>
      <c r="G26" s="33" t="str">
        <f t="shared" si="2"/>
        <v>2</v>
      </c>
      <c r="H26" s="33" t="str">
        <f t="shared" si="3"/>
        <v>36</v>
      </c>
      <c r="I26" s="25">
        <f t="shared" si="4"/>
        <v>72</v>
      </c>
      <c r="J26" s="25">
        <f t="shared" si="5"/>
        <v>216</v>
      </c>
      <c r="K26" s="46">
        <f t="shared" si="1"/>
        <v>248.39999999999998</v>
      </c>
      <c r="L26" s="47">
        <v>1000</v>
      </c>
      <c r="M26" s="48">
        <f t="shared" si="6"/>
        <v>248.39999999999998</v>
      </c>
      <c r="N26" s="31" t="s">
        <v>201</v>
      </c>
    </row>
    <row r="27" spans="1:14" x14ac:dyDescent="0.2">
      <c r="A27" s="24" t="s">
        <v>42</v>
      </c>
      <c r="B27" s="24" t="s">
        <v>6</v>
      </c>
      <c r="C27" s="33" t="s">
        <v>12</v>
      </c>
      <c r="D27" s="33" t="str">
        <f t="shared" si="7"/>
        <v>4x40W</v>
      </c>
      <c r="E27" s="44" t="s">
        <v>247</v>
      </c>
      <c r="F27" s="43">
        <v>9</v>
      </c>
      <c r="G27" s="33" t="str">
        <f t="shared" si="2"/>
        <v>4</v>
      </c>
      <c r="H27" s="33" t="str">
        <f t="shared" si="3"/>
        <v>40</v>
      </c>
      <c r="I27" s="25">
        <f t="shared" si="4"/>
        <v>160</v>
      </c>
      <c r="J27" s="25">
        <f t="shared" si="5"/>
        <v>1440</v>
      </c>
      <c r="K27" s="46">
        <f t="shared" si="1"/>
        <v>1655.9999999999998</v>
      </c>
      <c r="L27" s="47">
        <v>1000</v>
      </c>
      <c r="M27" s="48">
        <f t="shared" si="6"/>
        <v>1655.9999999999998</v>
      </c>
      <c r="N27" s="31" t="s">
        <v>201</v>
      </c>
    </row>
    <row r="28" spans="1:14" x14ac:dyDescent="0.2">
      <c r="A28" s="24" t="s">
        <v>42</v>
      </c>
      <c r="B28" s="24" t="s">
        <v>6</v>
      </c>
      <c r="C28" s="33" t="s">
        <v>9</v>
      </c>
      <c r="D28" s="33" t="str">
        <f t="shared" si="7"/>
        <v>2x36W</v>
      </c>
      <c r="E28" s="44" t="s">
        <v>247</v>
      </c>
      <c r="F28" s="43">
        <v>3</v>
      </c>
      <c r="G28" s="33" t="str">
        <f t="shared" si="2"/>
        <v>2</v>
      </c>
      <c r="H28" s="33" t="str">
        <f t="shared" si="3"/>
        <v>36</v>
      </c>
      <c r="I28" s="25">
        <f t="shared" si="4"/>
        <v>72</v>
      </c>
      <c r="J28" s="25">
        <f t="shared" si="5"/>
        <v>216</v>
      </c>
      <c r="K28" s="46">
        <f t="shared" si="1"/>
        <v>248.39999999999998</v>
      </c>
      <c r="L28" s="47">
        <v>1000</v>
      </c>
      <c r="M28" s="48">
        <f t="shared" si="6"/>
        <v>248.39999999999998</v>
      </c>
      <c r="N28" s="31" t="s">
        <v>201</v>
      </c>
    </row>
    <row r="29" spans="1:14" x14ac:dyDescent="0.2">
      <c r="A29" s="24" t="s">
        <v>43</v>
      </c>
      <c r="B29" s="24" t="s">
        <v>6</v>
      </c>
      <c r="C29" s="33" t="s">
        <v>7</v>
      </c>
      <c r="D29" s="33" t="str">
        <f t="shared" si="7"/>
        <v>2x40W</v>
      </c>
      <c r="E29" s="44" t="s">
        <v>247</v>
      </c>
      <c r="F29" s="43">
        <v>3</v>
      </c>
      <c r="G29" s="33" t="str">
        <f t="shared" si="2"/>
        <v>2</v>
      </c>
      <c r="H29" s="33" t="str">
        <f t="shared" si="3"/>
        <v>40</v>
      </c>
      <c r="I29" s="25">
        <f t="shared" si="4"/>
        <v>80</v>
      </c>
      <c r="J29" s="25">
        <f t="shared" si="5"/>
        <v>240</v>
      </c>
      <c r="K29" s="46">
        <f t="shared" si="1"/>
        <v>276</v>
      </c>
      <c r="L29" s="47">
        <v>650</v>
      </c>
      <c r="M29" s="48">
        <f t="shared" si="6"/>
        <v>179.4</v>
      </c>
      <c r="N29" s="31" t="s">
        <v>201</v>
      </c>
    </row>
    <row r="30" spans="1:14" x14ac:dyDescent="0.2">
      <c r="A30" s="24" t="s">
        <v>44</v>
      </c>
      <c r="B30" s="24" t="s">
        <v>6</v>
      </c>
      <c r="C30" s="33" t="s">
        <v>13</v>
      </c>
      <c r="D30" s="33" t="str">
        <f t="shared" si="7"/>
        <v>2x40W</v>
      </c>
      <c r="E30" s="44" t="s">
        <v>247</v>
      </c>
      <c r="F30" s="43">
        <v>6</v>
      </c>
      <c r="G30" s="33" t="str">
        <f t="shared" si="2"/>
        <v>2</v>
      </c>
      <c r="H30" s="33" t="str">
        <f t="shared" si="3"/>
        <v>40</v>
      </c>
      <c r="I30" s="25">
        <f t="shared" si="4"/>
        <v>80</v>
      </c>
      <c r="J30" s="25">
        <f t="shared" si="5"/>
        <v>480</v>
      </c>
      <c r="K30" s="46">
        <f t="shared" si="1"/>
        <v>552</v>
      </c>
      <c r="L30" s="47">
        <v>650</v>
      </c>
      <c r="M30" s="48">
        <f t="shared" si="6"/>
        <v>358.8</v>
      </c>
      <c r="N30" s="31" t="s">
        <v>201</v>
      </c>
    </row>
    <row r="31" spans="1:14" x14ac:dyDescent="0.2">
      <c r="A31" s="24" t="s">
        <v>45</v>
      </c>
      <c r="B31" s="24" t="s">
        <v>6</v>
      </c>
      <c r="C31" s="33" t="s">
        <v>15</v>
      </c>
      <c r="D31" s="33" t="str">
        <f t="shared" si="7"/>
        <v>2x40W</v>
      </c>
      <c r="E31" s="44" t="s">
        <v>247</v>
      </c>
      <c r="F31" s="43">
        <v>2</v>
      </c>
      <c r="G31" s="33" t="str">
        <f t="shared" si="2"/>
        <v>2</v>
      </c>
      <c r="H31" s="33" t="str">
        <f t="shared" si="3"/>
        <v>40</v>
      </c>
      <c r="I31" s="25">
        <f t="shared" si="4"/>
        <v>80</v>
      </c>
      <c r="J31" s="25">
        <f t="shared" si="5"/>
        <v>160</v>
      </c>
      <c r="K31" s="46">
        <f t="shared" si="1"/>
        <v>184</v>
      </c>
      <c r="L31" s="47">
        <v>650</v>
      </c>
      <c r="M31" s="48">
        <f t="shared" si="6"/>
        <v>119.6</v>
      </c>
      <c r="N31" s="31" t="s">
        <v>201</v>
      </c>
    </row>
    <row r="32" spans="1:14" x14ac:dyDescent="0.2">
      <c r="A32" s="24" t="s">
        <v>46</v>
      </c>
      <c r="B32" s="24" t="s">
        <v>6</v>
      </c>
      <c r="C32" s="33" t="s">
        <v>14</v>
      </c>
      <c r="D32" s="33" t="str">
        <f t="shared" si="7"/>
        <v>2x40W</v>
      </c>
      <c r="E32" s="44" t="s">
        <v>247</v>
      </c>
      <c r="F32" s="43">
        <v>4</v>
      </c>
      <c r="G32" s="33" t="str">
        <f t="shared" si="2"/>
        <v>2</v>
      </c>
      <c r="H32" s="33" t="str">
        <f t="shared" si="3"/>
        <v>40</v>
      </c>
      <c r="I32" s="25">
        <f t="shared" si="4"/>
        <v>80</v>
      </c>
      <c r="J32" s="25">
        <f t="shared" si="5"/>
        <v>320</v>
      </c>
      <c r="K32" s="46">
        <f t="shared" si="1"/>
        <v>368</v>
      </c>
      <c r="L32" s="47">
        <v>650</v>
      </c>
      <c r="M32" s="48">
        <f t="shared" si="6"/>
        <v>239.2</v>
      </c>
      <c r="N32" s="31" t="s">
        <v>201</v>
      </c>
    </row>
    <row r="33" spans="1:14" x14ac:dyDescent="0.2">
      <c r="A33" s="24" t="s">
        <v>47</v>
      </c>
      <c r="B33" s="24" t="s">
        <v>6</v>
      </c>
      <c r="C33" s="33" t="s">
        <v>7</v>
      </c>
      <c r="D33" s="33" t="str">
        <f t="shared" si="7"/>
        <v>2x40W</v>
      </c>
      <c r="E33" s="44" t="s">
        <v>247</v>
      </c>
      <c r="F33" s="43">
        <v>3</v>
      </c>
      <c r="G33" s="33" t="str">
        <f t="shared" si="2"/>
        <v>2</v>
      </c>
      <c r="H33" s="33" t="str">
        <f t="shared" si="3"/>
        <v>40</v>
      </c>
      <c r="I33" s="25">
        <f t="shared" si="4"/>
        <v>80</v>
      </c>
      <c r="J33" s="25">
        <f t="shared" si="5"/>
        <v>240</v>
      </c>
      <c r="K33" s="46">
        <f t="shared" si="1"/>
        <v>276</v>
      </c>
      <c r="L33" s="47">
        <v>650</v>
      </c>
      <c r="M33" s="48">
        <f t="shared" si="6"/>
        <v>179.4</v>
      </c>
      <c r="N33" s="31" t="s">
        <v>201</v>
      </c>
    </row>
    <row r="34" spans="1:14" x14ac:dyDescent="0.2">
      <c r="A34" s="24" t="s">
        <v>48</v>
      </c>
      <c r="B34" s="24" t="s">
        <v>6</v>
      </c>
      <c r="C34" s="33" t="s">
        <v>18</v>
      </c>
      <c r="D34" s="33" t="s">
        <v>60</v>
      </c>
      <c r="E34" s="44" t="s">
        <v>247</v>
      </c>
      <c r="F34" s="43">
        <v>18</v>
      </c>
      <c r="G34" s="33" t="str">
        <f t="shared" si="2"/>
        <v>4</v>
      </c>
      <c r="H34" s="33" t="str">
        <f t="shared" si="3"/>
        <v>40</v>
      </c>
      <c r="I34" s="25">
        <f t="shared" si="4"/>
        <v>160</v>
      </c>
      <c r="J34" s="25">
        <f t="shared" si="5"/>
        <v>2880</v>
      </c>
      <c r="K34" s="46">
        <f t="shared" si="1"/>
        <v>3311.9999999999995</v>
      </c>
      <c r="L34" s="47">
        <v>1000</v>
      </c>
      <c r="M34" s="48">
        <f t="shared" si="6"/>
        <v>3311.9999999999995</v>
      </c>
      <c r="N34" s="31" t="s">
        <v>201</v>
      </c>
    </row>
    <row r="35" spans="1:14" x14ac:dyDescent="0.2">
      <c r="A35" s="24" t="s">
        <v>75</v>
      </c>
      <c r="B35" s="24" t="s">
        <v>6</v>
      </c>
      <c r="C35" s="33" t="s">
        <v>19</v>
      </c>
      <c r="D35" s="33" t="str">
        <f t="shared" ref="D35:D41" si="8">MID(C35,3,10)</f>
        <v>4x40W</v>
      </c>
      <c r="E35" s="44" t="s">
        <v>247</v>
      </c>
      <c r="F35" s="43">
        <v>8</v>
      </c>
      <c r="G35" s="33" t="str">
        <f t="shared" si="2"/>
        <v>4</v>
      </c>
      <c r="H35" s="33" t="str">
        <f t="shared" si="3"/>
        <v>40</v>
      </c>
      <c r="I35" s="25">
        <f t="shared" si="4"/>
        <v>160</v>
      </c>
      <c r="J35" s="25">
        <f t="shared" si="5"/>
        <v>1280</v>
      </c>
      <c r="K35" s="46">
        <f t="shared" si="1"/>
        <v>1472</v>
      </c>
      <c r="L35" s="47">
        <v>1000</v>
      </c>
      <c r="M35" s="48">
        <f t="shared" si="6"/>
        <v>1472</v>
      </c>
      <c r="N35" s="31" t="s">
        <v>202</v>
      </c>
    </row>
    <row r="36" spans="1:14" x14ac:dyDescent="0.2">
      <c r="A36" s="24" t="s">
        <v>49</v>
      </c>
      <c r="B36" s="24" t="s">
        <v>6</v>
      </c>
      <c r="C36" s="33" t="s">
        <v>20</v>
      </c>
      <c r="D36" s="33" t="str">
        <f t="shared" si="8"/>
        <v>4x40W</v>
      </c>
      <c r="E36" s="44" t="s">
        <v>247</v>
      </c>
      <c r="F36" s="43">
        <v>2</v>
      </c>
      <c r="G36" s="33" t="str">
        <f t="shared" si="2"/>
        <v>4</v>
      </c>
      <c r="H36" s="33" t="str">
        <f t="shared" si="3"/>
        <v>40</v>
      </c>
      <c r="I36" s="25">
        <f t="shared" si="4"/>
        <v>160</v>
      </c>
      <c r="J36" s="25">
        <f t="shared" si="5"/>
        <v>320</v>
      </c>
      <c r="K36" s="46">
        <f t="shared" si="1"/>
        <v>368</v>
      </c>
      <c r="L36" s="47">
        <v>100</v>
      </c>
      <c r="M36" s="48">
        <f t="shared" si="6"/>
        <v>36.799999999999997</v>
      </c>
      <c r="N36" s="31" t="s">
        <v>202</v>
      </c>
    </row>
    <row r="37" spans="1:14" x14ac:dyDescent="0.2">
      <c r="A37" s="24" t="s">
        <v>50</v>
      </c>
      <c r="B37" s="24" t="s">
        <v>6</v>
      </c>
      <c r="C37" s="33" t="s">
        <v>21</v>
      </c>
      <c r="D37" s="33" t="str">
        <f t="shared" si="8"/>
        <v>2x40W</v>
      </c>
      <c r="E37" s="44" t="s">
        <v>247</v>
      </c>
      <c r="F37" s="43">
        <v>1</v>
      </c>
      <c r="G37" s="33" t="str">
        <f t="shared" si="2"/>
        <v>2</v>
      </c>
      <c r="H37" s="33" t="str">
        <f t="shared" si="3"/>
        <v>40</v>
      </c>
      <c r="I37" s="25">
        <f t="shared" si="4"/>
        <v>80</v>
      </c>
      <c r="J37" s="25">
        <f t="shared" si="5"/>
        <v>80</v>
      </c>
      <c r="K37" s="46">
        <f t="shared" si="1"/>
        <v>92</v>
      </c>
      <c r="L37" s="47">
        <v>650</v>
      </c>
      <c r="M37" s="48">
        <f t="shared" si="6"/>
        <v>59.8</v>
      </c>
      <c r="N37" s="31" t="s">
        <v>202</v>
      </c>
    </row>
    <row r="38" spans="1:14" x14ac:dyDescent="0.2">
      <c r="A38" s="24" t="s">
        <v>51</v>
      </c>
      <c r="B38" s="24" t="s">
        <v>6</v>
      </c>
      <c r="C38" s="33" t="s">
        <v>15</v>
      </c>
      <c r="D38" s="33" t="str">
        <f t="shared" si="8"/>
        <v>2x40W</v>
      </c>
      <c r="E38" s="44" t="s">
        <v>247</v>
      </c>
      <c r="F38" s="43">
        <v>2</v>
      </c>
      <c r="G38" s="33" t="str">
        <f t="shared" si="2"/>
        <v>2</v>
      </c>
      <c r="H38" s="33" t="str">
        <f t="shared" si="3"/>
        <v>40</v>
      </c>
      <c r="I38" s="25">
        <f t="shared" si="4"/>
        <v>80</v>
      </c>
      <c r="J38" s="25">
        <f t="shared" si="5"/>
        <v>160</v>
      </c>
      <c r="K38" s="46">
        <f t="shared" si="1"/>
        <v>184</v>
      </c>
      <c r="L38" s="47">
        <v>300</v>
      </c>
      <c r="M38" s="48">
        <f t="shared" si="6"/>
        <v>55.2</v>
      </c>
      <c r="N38" s="31" t="s">
        <v>202</v>
      </c>
    </row>
    <row r="39" spans="1:14" x14ac:dyDescent="0.2">
      <c r="A39" s="24" t="s">
        <v>59</v>
      </c>
      <c r="B39" s="24" t="s">
        <v>6</v>
      </c>
      <c r="C39" s="33" t="s">
        <v>10</v>
      </c>
      <c r="D39" s="33" t="str">
        <f t="shared" si="8"/>
        <v>4x40W</v>
      </c>
      <c r="E39" s="44" t="s">
        <v>247</v>
      </c>
      <c r="F39" s="43">
        <v>6</v>
      </c>
      <c r="G39" s="33" t="str">
        <f t="shared" si="2"/>
        <v>4</v>
      </c>
      <c r="H39" s="33" t="str">
        <f t="shared" si="3"/>
        <v>40</v>
      </c>
      <c r="I39" s="25">
        <f t="shared" si="4"/>
        <v>160</v>
      </c>
      <c r="J39" s="25">
        <f t="shared" si="5"/>
        <v>960</v>
      </c>
      <c r="K39" s="46">
        <f t="shared" si="1"/>
        <v>1104</v>
      </c>
      <c r="L39" s="47">
        <v>1000</v>
      </c>
      <c r="M39" s="48">
        <f t="shared" si="6"/>
        <v>1104</v>
      </c>
      <c r="N39" s="31" t="s">
        <v>202</v>
      </c>
    </row>
    <row r="40" spans="1:14" x14ac:dyDescent="0.2">
      <c r="A40" s="24" t="s">
        <v>59</v>
      </c>
      <c r="B40" s="24" t="s">
        <v>6</v>
      </c>
      <c r="C40" s="33" t="s">
        <v>9</v>
      </c>
      <c r="D40" s="33" t="str">
        <f t="shared" si="8"/>
        <v>2x36W</v>
      </c>
      <c r="E40" s="44" t="s">
        <v>247</v>
      </c>
      <c r="F40" s="43">
        <v>3</v>
      </c>
      <c r="G40" s="33" t="str">
        <f t="shared" si="2"/>
        <v>2</v>
      </c>
      <c r="H40" s="33" t="str">
        <f t="shared" si="3"/>
        <v>36</v>
      </c>
      <c r="I40" s="25">
        <f t="shared" si="4"/>
        <v>72</v>
      </c>
      <c r="J40" s="25">
        <f t="shared" si="5"/>
        <v>216</v>
      </c>
      <c r="K40" s="46">
        <f t="shared" si="1"/>
        <v>248.39999999999998</v>
      </c>
      <c r="L40" s="47">
        <v>1000</v>
      </c>
      <c r="M40" s="48">
        <f t="shared" si="6"/>
        <v>248.39999999999998</v>
      </c>
      <c r="N40" s="31" t="s">
        <v>202</v>
      </c>
    </row>
    <row r="41" spans="1:14" x14ac:dyDescent="0.2">
      <c r="A41" s="24" t="s">
        <v>52</v>
      </c>
      <c r="B41" s="24" t="s">
        <v>6</v>
      </c>
      <c r="C41" s="33" t="s">
        <v>22</v>
      </c>
      <c r="D41" s="33" t="str">
        <f t="shared" si="8"/>
        <v>2x36W</v>
      </c>
      <c r="E41" s="44" t="s">
        <v>247</v>
      </c>
      <c r="F41" s="43">
        <v>4</v>
      </c>
      <c r="G41" s="33" t="str">
        <f t="shared" si="2"/>
        <v>2</v>
      </c>
      <c r="H41" s="33" t="str">
        <f t="shared" si="3"/>
        <v>36</v>
      </c>
      <c r="I41" s="25">
        <f t="shared" si="4"/>
        <v>72</v>
      </c>
      <c r="J41" s="25">
        <f t="shared" si="5"/>
        <v>288</v>
      </c>
      <c r="K41" s="46">
        <f t="shared" si="1"/>
        <v>331.2</v>
      </c>
      <c r="L41" s="47">
        <v>1000</v>
      </c>
      <c r="M41" s="48">
        <f t="shared" si="6"/>
        <v>331.2</v>
      </c>
      <c r="N41" s="31" t="s">
        <v>202</v>
      </c>
    </row>
    <row r="42" spans="1:14" x14ac:dyDescent="0.2">
      <c r="A42" s="24" t="s">
        <v>53</v>
      </c>
      <c r="B42" s="24" t="s">
        <v>6</v>
      </c>
      <c r="C42" s="33" t="s">
        <v>23</v>
      </c>
      <c r="D42" s="33" t="s">
        <v>23</v>
      </c>
      <c r="E42" s="44" t="s">
        <v>247</v>
      </c>
      <c r="F42" s="43">
        <v>1</v>
      </c>
      <c r="G42" s="33" t="str">
        <f t="shared" si="2"/>
        <v>1</v>
      </c>
      <c r="H42" s="33" t="str">
        <f t="shared" si="3"/>
        <v>36</v>
      </c>
      <c r="I42" s="25">
        <f t="shared" si="4"/>
        <v>36</v>
      </c>
      <c r="J42" s="25">
        <f t="shared" si="5"/>
        <v>36</v>
      </c>
      <c r="K42" s="46">
        <f t="shared" si="1"/>
        <v>41.4</v>
      </c>
      <c r="L42" s="47">
        <v>100</v>
      </c>
      <c r="M42" s="48">
        <f t="shared" si="6"/>
        <v>4.1399999999999997</v>
      </c>
      <c r="N42" s="31" t="s">
        <v>202</v>
      </c>
    </row>
    <row r="43" spans="1:14" x14ac:dyDescent="0.2">
      <c r="A43" s="24" t="s">
        <v>54</v>
      </c>
      <c r="B43" s="24" t="s">
        <v>6</v>
      </c>
      <c r="C43" s="33" t="s">
        <v>22</v>
      </c>
      <c r="D43" s="33" t="str">
        <f t="shared" ref="D43:D49" si="9">MID(C43,3,10)</f>
        <v>2x36W</v>
      </c>
      <c r="E43" s="44" t="s">
        <v>247</v>
      </c>
      <c r="F43" s="43">
        <v>4</v>
      </c>
      <c r="G43" s="33" t="str">
        <f t="shared" si="2"/>
        <v>2</v>
      </c>
      <c r="H43" s="33" t="str">
        <f t="shared" si="3"/>
        <v>36</v>
      </c>
      <c r="I43" s="25">
        <f t="shared" si="4"/>
        <v>72</v>
      </c>
      <c r="J43" s="25">
        <f t="shared" si="5"/>
        <v>288</v>
      </c>
      <c r="K43" s="46">
        <f t="shared" si="1"/>
        <v>331.2</v>
      </c>
      <c r="L43" s="47">
        <v>300</v>
      </c>
      <c r="M43" s="48">
        <f t="shared" si="6"/>
        <v>99.36</v>
      </c>
      <c r="N43" s="31" t="s">
        <v>202</v>
      </c>
    </row>
    <row r="44" spans="1:14" x14ac:dyDescent="0.2">
      <c r="A44" s="24" t="s">
        <v>25</v>
      </c>
      <c r="B44" s="24" t="s">
        <v>6</v>
      </c>
      <c r="C44" s="33" t="s">
        <v>26</v>
      </c>
      <c r="D44" s="33" t="str">
        <f t="shared" si="9"/>
        <v>2x36W</v>
      </c>
      <c r="E44" s="44" t="s">
        <v>247</v>
      </c>
      <c r="F44" s="43">
        <v>2</v>
      </c>
      <c r="G44" s="33" t="str">
        <f t="shared" si="2"/>
        <v>2</v>
      </c>
      <c r="H44" s="33" t="str">
        <f t="shared" si="3"/>
        <v>36</v>
      </c>
      <c r="I44" s="25">
        <f t="shared" si="4"/>
        <v>72</v>
      </c>
      <c r="J44" s="25">
        <f t="shared" si="5"/>
        <v>144</v>
      </c>
      <c r="K44" s="46">
        <f t="shared" si="1"/>
        <v>165.6</v>
      </c>
      <c r="L44" s="47">
        <v>300</v>
      </c>
      <c r="M44" s="48">
        <f t="shared" si="6"/>
        <v>49.68</v>
      </c>
      <c r="N44" s="31" t="s">
        <v>202</v>
      </c>
    </row>
    <row r="45" spans="1:14" x14ac:dyDescent="0.2">
      <c r="A45" s="24" t="s">
        <v>24</v>
      </c>
      <c r="B45" s="24" t="s">
        <v>6</v>
      </c>
      <c r="C45" s="33" t="s">
        <v>27</v>
      </c>
      <c r="D45" s="33" t="str">
        <f t="shared" si="9"/>
        <v>2x36W</v>
      </c>
      <c r="E45" s="44" t="s">
        <v>247</v>
      </c>
      <c r="F45" s="43">
        <v>9</v>
      </c>
      <c r="G45" s="33" t="str">
        <f t="shared" si="2"/>
        <v>2</v>
      </c>
      <c r="H45" s="33" t="str">
        <f t="shared" si="3"/>
        <v>36</v>
      </c>
      <c r="I45" s="25">
        <f t="shared" si="4"/>
        <v>72</v>
      </c>
      <c r="J45" s="25">
        <f t="shared" si="5"/>
        <v>648</v>
      </c>
      <c r="K45" s="46">
        <f t="shared" si="1"/>
        <v>745.19999999999993</v>
      </c>
      <c r="L45" s="47">
        <v>300</v>
      </c>
      <c r="M45" s="48">
        <f t="shared" si="6"/>
        <v>223.55999999999997</v>
      </c>
      <c r="N45" s="31" t="s">
        <v>202</v>
      </c>
    </row>
    <row r="46" spans="1:14" x14ac:dyDescent="0.2">
      <c r="A46" s="24" t="s">
        <v>55</v>
      </c>
      <c r="B46" s="24" t="s">
        <v>6</v>
      </c>
      <c r="C46" s="33" t="s">
        <v>15</v>
      </c>
      <c r="D46" s="33" t="str">
        <f t="shared" si="9"/>
        <v>2x40W</v>
      </c>
      <c r="E46" s="44" t="s">
        <v>247</v>
      </c>
      <c r="F46" s="43">
        <v>2</v>
      </c>
      <c r="G46" s="33" t="str">
        <f t="shared" si="2"/>
        <v>2</v>
      </c>
      <c r="H46" s="33" t="str">
        <f t="shared" si="3"/>
        <v>40</v>
      </c>
      <c r="I46" s="25">
        <f t="shared" si="4"/>
        <v>80</v>
      </c>
      <c r="J46" s="25">
        <f t="shared" si="5"/>
        <v>160</v>
      </c>
      <c r="K46" s="46">
        <f t="shared" si="1"/>
        <v>184</v>
      </c>
      <c r="L46" s="47">
        <v>300</v>
      </c>
      <c r="M46" s="48">
        <f t="shared" si="6"/>
        <v>55.2</v>
      </c>
      <c r="N46" s="31" t="s">
        <v>202</v>
      </c>
    </row>
    <row r="47" spans="1:14" x14ac:dyDescent="0.2">
      <c r="A47" s="24" t="s">
        <v>56</v>
      </c>
      <c r="B47" s="24" t="s">
        <v>6</v>
      </c>
      <c r="C47" s="33" t="s">
        <v>28</v>
      </c>
      <c r="D47" s="33" t="str">
        <f t="shared" si="9"/>
        <v>2x36W</v>
      </c>
      <c r="E47" s="44" t="s">
        <v>247</v>
      </c>
      <c r="F47" s="43">
        <v>5</v>
      </c>
      <c r="G47" s="33" t="str">
        <f t="shared" si="2"/>
        <v>2</v>
      </c>
      <c r="H47" s="33" t="str">
        <f t="shared" si="3"/>
        <v>36</v>
      </c>
      <c r="I47" s="25">
        <f t="shared" si="4"/>
        <v>72</v>
      </c>
      <c r="J47" s="25">
        <f t="shared" si="5"/>
        <v>360</v>
      </c>
      <c r="K47" s="46">
        <f t="shared" si="1"/>
        <v>413.99999999999994</v>
      </c>
      <c r="L47" s="47">
        <v>300</v>
      </c>
      <c r="M47" s="48">
        <f t="shared" si="6"/>
        <v>124.19999999999999</v>
      </c>
      <c r="N47" s="31" t="s">
        <v>202</v>
      </c>
    </row>
    <row r="48" spans="1:14" x14ac:dyDescent="0.2">
      <c r="A48" s="24" t="s">
        <v>57</v>
      </c>
      <c r="B48" s="24" t="s">
        <v>6</v>
      </c>
      <c r="C48" s="33" t="s">
        <v>16</v>
      </c>
      <c r="D48" s="33" t="str">
        <f t="shared" si="9"/>
        <v>2x36W</v>
      </c>
      <c r="E48" s="44" t="s">
        <v>247</v>
      </c>
      <c r="F48" s="43">
        <v>1</v>
      </c>
      <c r="G48" s="33" t="str">
        <f t="shared" si="2"/>
        <v>2</v>
      </c>
      <c r="H48" s="33" t="str">
        <f t="shared" si="3"/>
        <v>36</v>
      </c>
      <c r="I48" s="25">
        <f t="shared" si="4"/>
        <v>72</v>
      </c>
      <c r="J48" s="25">
        <f t="shared" si="5"/>
        <v>72</v>
      </c>
      <c r="K48" s="46">
        <f t="shared" si="1"/>
        <v>82.8</v>
      </c>
      <c r="L48" s="47">
        <v>100</v>
      </c>
      <c r="M48" s="48">
        <f t="shared" si="6"/>
        <v>8.2799999999999994</v>
      </c>
      <c r="N48" s="31" t="s">
        <v>202</v>
      </c>
    </row>
    <row r="49" spans="1:14" x14ac:dyDescent="0.2">
      <c r="A49" s="24" t="s">
        <v>58</v>
      </c>
      <c r="B49" s="24" t="s">
        <v>6</v>
      </c>
      <c r="C49" s="33" t="s">
        <v>14</v>
      </c>
      <c r="D49" s="33" t="str">
        <f t="shared" si="9"/>
        <v>2x40W</v>
      </c>
      <c r="E49" s="44" t="s">
        <v>247</v>
      </c>
      <c r="F49" s="43">
        <v>4</v>
      </c>
      <c r="G49" s="33" t="str">
        <f t="shared" si="2"/>
        <v>2</v>
      </c>
      <c r="H49" s="33" t="str">
        <f t="shared" si="3"/>
        <v>40</v>
      </c>
      <c r="I49" s="25">
        <f t="shared" si="4"/>
        <v>80</v>
      </c>
      <c r="J49" s="25">
        <f t="shared" si="5"/>
        <v>320</v>
      </c>
      <c r="K49" s="46">
        <f t="shared" si="1"/>
        <v>368</v>
      </c>
      <c r="L49" s="47">
        <v>650</v>
      </c>
      <c r="M49" s="48">
        <f t="shared" si="6"/>
        <v>239.2</v>
      </c>
      <c r="N49" s="31" t="s">
        <v>203</v>
      </c>
    </row>
    <row r="50" spans="1:14" x14ac:dyDescent="0.2">
      <c r="A50" s="30"/>
      <c r="C50" s="33"/>
      <c r="D50" s="33"/>
      <c r="E50" s="44"/>
      <c r="F50" s="43"/>
      <c r="G50" s="33"/>
      <c r="H50" s="33"/>
      <c r="K50" s="46"/>
      <c r="L50" s="47"/>
      <c r="M50" s="48"/>
      <c r="N50" s="31"/>
    </row>
    <row r="51" spans="1:14" x14ac:dyDescent="0.2">
      <c r="A51" s="30" t="s">
        <v>256</v>
      </c>
      <c r="B51" s="24" t="str">
        <f>B49</f>
        <v>zář.</v>
      </c>
      <c r="C51" s="33"/>
      <c r="D51" s="33" t="s">
        <v>64</v>
      </c>
      <c r="E51" s="44" t="s">
        <v>247</v>
      </c>
      <c r="F51" s="43">
        <v>54</v>
      </c>
      <c r="G51" s="33" t="str">
        <f>MID(D51,1,1)</f>
        <v>2</v>
      </c>
      <c r="H51" s="33" t="str">
        <f t="shared" ref="H51" si="10">MID(D51,3,2)</f>
        <v>40</v>
      </c>
      <c r="I51" s="25">
        <f>G51*H51</f>
        <v>80</v>
      </c>
      <c r="J51" s="25">
        <f>F51*G51*H51</f>
        <v>4320</v>
      </c>
      <c r="K51" s="46">
        <f t="shared" si="1"/>
        <v>4968</v>
      </c>
      <c r="L51" s="47">
        <v>1000</v>
      </c>
      <c r="M51" s="48">
        <f t="shared" si="6"/>
        <v>4968</v>
      </c>
      <c r="N51" s="31" t="s">
        <v>210</v>
      </c>
    </row>
    <row r="52" spans="1:14" x14ac:dyDescent="0.2">
      <c r="A52" s="24" t="s">
        <v>255</v>
      </c>
      <c r="B52" s="24" t="str">
        <f>B51</f>
        <v>zář.</v>
      </c>
      <c r="C52" s="33"/>
      <c r="D52" s="33" t="s">
        <v>65</v>
      </c>
      <c r="E52" s="44" t="s">
        <v>247</v>
      </c>
      <c r="F52" s="43">
        <v>9</v>
      </c>
      <c r="G52" s="33" t="str">
        <f>MID(D52,1,1)</f>
        <v>2</v>
      </c>
      <c r="H52" s="33" t="str">
        <f t="shared" ref="H52" si="11">MID(D52,3,2)</f>
        <v>36</v>
      </c>
      <c r="I52" s="25">
        <f>G52*H52</f>
        <v>72</v>
      </c>
      <c r="J52" s="25">
        <f>F52*G52*H52</f>
        <v>648</v>
      </c>
      <c r="K52" s="46">
        <f t="shared" si="1"/>
        <v>745.19999999999993</v>
      </c>
      <c r="L52" s="47">
        <v>1000</v>
      </c>
      <c r="M52" s="48">
        <f t="shared" si="6"/>
        <v>745.19999999999993</v>
      </c>
      <c r="N52" s="31" t="s">
        <v>210</v>
      </c>
    </row>
    <row r="53" spans="1:14" x14ac:dyDescent="0.2">
      <c r="C53" s="33"/>
      <c r="D53" s="33"/>
      <c r="E53" s="44"/>
      <c r="F53" s="43"/>
      <c r="G53" s="33"/>
      <c r="H53" s="33"/>
      <c r="K53" s="46">
        <f t="shared" si="1"/>
        <v>0</v>
      </c>
      <c r="L53" s="47"/>
      <c r="M53" s="48"/>
      <c r="N53" s="32"/>
    </row>
    <row r="54" spans="1:14" x14ac:dyDescent="0.2">
      <c r="A54" s="24" t="s">
        <v>204</v>
      </c>
      <c r="B54" s="24" t="str">
        <f>B52</f>
        <v>zář.</v>
      </c>
      <c r="C54" s="33"/>
      <c r="D54" s="33" t="s">
        <v>60</v>
      </c>
      <c r="E54" s="44" t="s">
        <v>247</v>
      </c>
      <c r="F54" s="43">
        <v>10</v>
      </c>
      <c r="G54" s="33" t="str">
        <f>MID(D54,1,1)</f>
        <v>4</v>
      </c>
      <c r="H54" s="33" t="str">
        <f>MID(D54,3,2)</f>
        <v>40</v>
      </c>
      <c r="I54" s="25">
        <f>G54*H54</f>
        <v>160</v>
      </c>
      <c r="J54" s="25">
        <f>F54*G54*H54</f>
        <v>1600</v>
      </c>
      <c r="K54" s="46">
        <f t="shared" si="1"/>
        <v>1839.9999999999998</v>
      </c>
      <c r="L54" s="47">
        <v>1000</v>
      </c>
      <c r="M54" s="48">
        <f t="shared" si="6"/>
        <v>1839.9999999999998</v>
      </c>
      <c r="N54" s="32" t="s">
        <v>199</v>
      </c>
    </row>
    <row r="55" spans="1:14" x14ac:dyDescent="0.2">
      <c r="A55" s="24" t="s">
        <v>212</v>
      </c>
      <c r="B55" s="24" t="str">
        <f>B54</f>
        <v>zář.</v>
      </c>
      <c r="C55" s="33"/>
      <c r="D55" s="33" t="s">
        <v>64</v>
      </c>
      <c r="E55" s="44" t="s">
        <v>247</v>
      </c>
      <c r="F55" s="43">
        <v>1</v>
      </c>
      <c r="G55" s="33" t="str">
        <f>MID(D55,1,1)</f>
        <v>2</v>
      </c>
      <c r="H55" s="33" t="str">
        <f t="shared" ref="H55" si="12">MID(D55,3,2)</f>
        <v>40</v>
      </c>
      <c r="I55" s="25">
        <f>G55*H55</f>
        <v>80</v>
      </c>
      <c r="J55" s="25">
        <f>F55*G55*H55</f>
        <v>80</v>
      </c>
      <c r="K55" s="46">
        <f t="shared" si="1"/>
        <v>92</v>
      </c>
      <c r="L55" s="47">
        <v>300</v>
      </c>
      <c r="M55" s="48">
        <f t="shared" si="6"/>
        <v>27.6</v>
      </c>
      <c r="N55" s="32" t="s">
        <v>199</v>
      </c>
    </row>
    <row r="56" spans="1:14" x14ac:dyDescent="0.2">
      <c r="A56" s="24" t="s">
        <v>213</v>
      </c>
      <c r="B56" s="24" t="str">
        <f>B55</f>
        <v>zář.</v>
      </c>
      <c r="C56" s="33"/>
      <c r="D56" s="33" t="s">
        <v>65</v>
      </c>
      <c r="E56" s="44" t="s">
        <v>247</v>
      </c>
      <c r="F56" s="43">
        <v>10</v>
      </c>
      <c r="G56" s="33" t="str">
        <f t="shared" ref="G56:G60" si="13">MID(D56,1,1)</f>
        <v>2</v>
      </c>
      <c r="H56" s="33" t="str">
        <f t="shared" ref="H56:H60" si="14">MID(D56,3,2)</f>
        <v>36</v>
      </c>
      <c r="I56" s="25">
        <f t="shared" ref="I56:I59" si="15">G56*H56</f>
        <v>72</v>
      </c>
      <c r="J56" s="25">
        <f t="shared" ref="J56:J59" si="16">F56*G56*H56</f>
        <v>720</v>
      </c>
      <c r="K56" s="46">
        <f t="shared" si="1"/>
        <v>827.99999999999989</v>
      </c>
      <c r="L56" s="47">
        <v>1000</v>
      </c>
      <c r="M56" s="48">
        <f t="shared" si="6"/>
        <v>827.99999999999989</v>
      </c>
      <c r="N56" s="32" t="s">
        <v>199</v>
      </c>
    </row>
    <row r="57" spans="1:14" x14ac:dyDescent="0.2">
      <c r="A57" s="24" t="s">
        <v>216</v>
      </c>
      <c r="B57" s="24" t="str">
        <f>B56</f>
        <v>zář.</v>
      </c>
      <c r="C57" s="33"/>
      <c r="D57" s="33" t="s">
        <v>64</v>
      </c>
      <c r="E57" s="44" t="s">
        <v>247</v>
      </c>
      <c r="F57" s="43">
        <v>9</v>
      </c>
      <c r="G57" s="33" t="str">
        <f t="shared" si="13"/>
        <v>2</v>
      </c>
      <c r="H57" s="33" t="str">
        <f t="shared" si="14"/>
        <v>40</v>
      </c>
      <c r="I57" s="25">
        <f t="shared" si="15"/>
        <v>80</v>
      </c>
      <c r="J57" s="25">
        <f t="shared" si="16"/>
        <v>720</v>
      </c>
      <c r="K57" s="46">
        <f t="shared" si="1"/>
        <v>827.99999999999989</v>
      </c>
      <c r="L57" s="47">
        <v>1000</v>
      </c>
      <c r="M57" s="48">
        <f t="shared" si="6"/>
        <v>827.99999999999989</v>
      </c>
      <c r="N57" s="32" t="s">
        <v>199</v>
      </c>
    </row>
    <row r="58" spans="1:14" x14ac:dyDescent="0.2">
      <c r="A58" s="24" t="s">
        <v>217</v>
      </c>
      <c r="B58" s="24" t="str">
        <f>B57</f>
        <v>zář.</v>
      </c>
      <c r="C58" s="33"/>
      <c r="D58" s="33" t="s">
        <v>65</v>
      </c>
      <c r="E58" s="44" t="s">
        <v>247</v>
      </c>
      <c r="F58" s="43">
        <v>5</v>
      </c>
      <c r="G58" s="33" t="str">
        <f t="shared" si="13"/>
        <v>2</v>
      </c>
      <c r="H58" s="33" t="str">
        <f t="shared" si="14"/>
        <v>36</v>
      </c>
      <c r="I58" s="25">
        <f t="shared" si="15"/>
        <v>72</v>
      </c>
      <c r="J58" s="25">
        <f t="shared" si="16"/>
        <v>360</v>
      </c>
      <c r="K58" s="46">
        <f t="shared" si="1"/>
        <v>413.99999999999994</v>
      </c>
      <c r="L58" s="47">
        <v>100</v>
      </c>
      <c r="M58" s="48">
        <f t="shared" si="6"/>
        <v>41.399999999999991</v>
      </c>
      <c r="N58" s="32" t="s">
        <v>199</v>
      </c>
    </row>
    <row r="59" spans="1:14" x14ac:dyDescent="0.2">
      <c r="A59" s="24" t="s">
        <v>217</v>
      </c>
      <c r="B59" s="24" t="s">
        <v>215</v>
      </c>
      <c r="C59" s="33"/>
      <c r="D59" s="33" t="s">
        <v>214</v>
      </c>
      <c r="E59" s="57" t="s">
        <v>246</v>
      </c>
      <c r="F59" s="43">
        <v>5</v>
      </c>
      <c r="G59" s="33">
        <v>1</v>
      </c>
      <c r="H59" s="33">
        <v>60</v>
      </c>
      <c r="I59" s="25">
        <f t="shared" si="15"/>
        <v>60</v>
      </c>
      <c r="J59" s="25">
        <f t="shared" si="16"/>
        <v>300</v>
      </c>
      <c r="K59" s="46">
        <f>J59*1</f>
        <v>300</v>
      </c>
      <c r="L59" s="47">
        <v>100</v>
      </c>
      <c r="M59" s="48">
        <f t="shared" si="6"/>
        <v>30</v>
      </c>
      <c r="N59" s="32" t="s">
        <v>199</v>
      </c>
    </row>
    <row r="60" spans="1:14" x14ac:dyDescent="0.2">
      <c r="C60" s="33"/>
      <c r="D60" s="33"/>
      <c r="E60" s="33"/>
      <c r="F60" s="33"/>
      <c r="G60" s="33" t="str">
        <f t="shared" si="13"/>
        <v/>
      </c>
      <c r="H60" s="33" t="str">
        <f t="shared" si="14"/>
        <v/>
      </c>
    </row>
    <row r="61" spans="1:14" x14ac:dyDescent="0.2">
      <c r="A61" s="35" t="s">
        <v>218</v>
      </c>
      <c r="B61" s="35"/>
      <c r="C61" s="36"/>
      <c r="D61" s="36"/>
      <c r="E61" s="36"/>
      <c r="F61" s="34">
        <f>SUBTOTAL(9,F2:F60)</f>
        <v>326</v>
      </c>
      <c r="G61" s="36"/>
      <c r="H61" s="36"/>
      <c r="I61" s="35"/>
      <c r="J61" s="34">
        <f>SUBTOTAL(9,J2:J60)</f>
        <v>34888</v>
      </c>
      <c r="K61" s="34">
        <f>SUBTOTAL(9,K2:K59)</f>
        <v>40076.199999999997</v>
      </c>
      <c r="M61" s="34">
        <f>SUBTOTAL(9,M2:M59)</f>
        <v>35780.280000000006</v>
      </c>
    </row>
    <row r="62" spans="1:14" x14ac:dyDescent="0.2">
      <c r="C62" s="33"/>
      <c r="D62" s="33"/>
      <c r="E62" s="33"/>
      <c r="F62" s="33"/>
      <c r="G62" s="33"/>
      <c r="H62" s="33"/>
      <c r="K62" s="33"/>
      <c r="M62" s="53">
        <f>M61/M63</f>
        <v>0.69290599945776377</v>
      </c>
    </row>
    <row r="63" spans="1:14" x14ac:dyDescent="0.2">
      <c r="C63" s="33"/>
      <c r="D63" s="33"/>
      <c r="E63" s="33"/>
      <c r="F63" s="33"/>
      <c r="G63" s="33"/>
      <c r="H63" s="33"/>
      <c r="K63" s="33"/>
      <c r="L63" s="36" t="s">
        <v>253</v>
      </c>
      <c r="M63" s="34">
        <v>51638</v>
      </c>
    </row>
    <row r="64" spans="1:14" x14ac:dyDescent="0.2">
      <c r="C64" s="33"/>
      <c r="D64" s="33"/>
      <c r="E64" s="33"/>
      <c r="F64" s="33"/>
      <c r="G64" s="33"/>
      <c r="H64" s="33"/>
    </row>
    <row r="65" spans="3:9" x14ac:dyDescent="0.2">
      <c r="C65" s="33"/>
      <c r="D65" s="33"/>
      <c r="E65" s="33"/>
      <c r="F65" s="33"/>
      <c r="G65" s="33"/>
      <c r="H65" s="33"/>
    </row>
    <row r="74" spans="3:9" x14ac:dyDescent="0.2">
      <c r="I74" s="26"/>
    </row>
    <row r="98" spans="11:11" x14ac:dyDescent="0.2">
      <c r="K98" s="33"/>
    </row>
  </sheetData>
  <autoFilter ref="A1:N59"/>
  <pageMargins left="0.7" right="0.7" top="0.78740157499999996" bottom="0.78740157499999996" header="0.3" footer="0.3"/>
  <pageSetup paperSize="9" scale="4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V110"/>
  <sheetViews>
    <sheetView workbookViewId="0">
      <selection activeCell="O69" sqref="O69"/>
    </sheetView>
  </sheetViews>
  <sheetFormatPr defaultRowHeight="12.75" outlineLevelRow="1" x14ac:dyDescent="0.2"/>
  <cols>
    <col min="1" max="1" width="10.42578125" style="24" customWidth="1"/>
    <col min="2" max="2" width="9.140625" style="24" customWidth="1"/>
    <col min="3" max="3" width="29" style="24" customWidth="1"/>
    <col min="4" max="4" width="9.140625" style="24" customWidth="1"/>
    <col min="5" max="5" width="9.140625" style="24"/>
    <col min="6" max="9" width="9.140625" style="24" customWidth="1"/>
    <col min="10" max="10" width="9.140625" style="24"/>
    <col min="11" max="11" width="11.42578125" style="24" customWidth="1"/>
    <col min="12" max="13" width="9.140625" style="24"/>
    <col min="14" max="14" width="34.7109375" style="24" customWidth="1"/>
    <col min="15" max="16384" width="9.140625" style="24"/>
  </cols>
  <sheetData>
    <row r="1" spans="1:22" ht="51" x14ac:dyDescent="0.2">
      <c r="A1" s="28" t="s">
        <v>229</v>
      </c>
      <c r="B1" s="28" t="s">
        <v>230</v>
      </c>
      <c r="C1" s="28" t="s">
        <v>219</v>
      </c>
      <c r="D1" s="29" t="s">
        <v>171</v>
      </c>
      <c r="E1" s="42" t="s">
        <v>245</v>
      </c>
      <c r="F1" s="29" t="s">
        <v>205</v>
      </c>
      <c r="G1" s="29" t="s">
        <v>248</v>
      </c>
      <c r="H1" s="29" t="s">
        <v>207</v>
      </c>
      <c r="I1" s="27" t="s">
        <v>208</v>
      </c>
      <c r="J1" s="27" t="s">
        <v>209</v>
      </c>
      <c r="K1" s="45" t="s">
        <v>249</v>
      </c>
      <c r="L1" s="45" t="s">
        <v>250</v>
      </c>
      <c r="M1" s="45" t="s">
        <v>251</v>
      </c>
      <c r="N1" s="27" t="s">
        <v>211</v>
      </c>
    </row>
    <row r="2" spans="1:22" x14ac:dyDescent="0.2">
      <c r="A2" s="24" t="s">
        <v>220</v>
      </c>
      <c r="B2" s="24" t="s">
        <v>172</v>
      </c>
      <c r="C2" s="24" t="s">
        <v>63</v>
      </c>
      <c r="D2" s="33" t="str">
        <f>G2&amp;"x"&amp;H2&amp;" W"</f>
        <v>1x60 W</v>
      </c>
      <c r="E2" s="57" t="s">
        <v>246</v>
      </c>
      <c r="F2" s="33">
        <v>9</v>
      </c>
      <c r="G2" s="33">
        <v>1</v>
      </c>
      <c r="H2" s="33">
        <v>60</v>
      </c>
      <c r="I2" s="25">
        <f>G2*H2</f>
        <v>60</v>
      </c>
      <c r="J2" s="25">
        <f>F2*G2*H2</f>
        <v>540</v>
      </c>
      <c r="K2" s="46">
        <f>J2*1</f>
        <v>540</v>
      </c>
      <c r="L2" s="47">
        <v>800</v>
      </c>
      <c r="M2" s="47">
        <f>K2*L2/1000</f>
        <v>432</v>
      </c>
      <c r="N2" s="31"/>
    </row>
    <row r="3" spans="1:22" x14ac:dyDescent="0.2">
      <c r="B3" s="24" t="s">
        <v>61</v>
      </c>
      <c r="C3" s="24" t="s">
        <v>173</v>
      </c>
      <c r="D3" s="33" t="str">
        <f t="shared" ref="D3:D66" si="0">G3&amp;"x"&amp;H3&amp;" W"</f>
        <v>2x40 W</v>
      </c>
      <c r="E3" s="44" t="s">
        <v>247</v>
      </c>
      <c r="F3" s="33">
        <v>4</v>
      </c>
      <c r="G3" s="33">
        <v>2</v>
      </c>
      <c r="H3" s="33">
        <v>40</v>
      </c>
      <c r="I3" s="25">
        <f t="shared" ref="I3:I6" si="1">G3*H3</f>
        <v>80</v>
      </c>
      <c r="J3" s="25">
        <f t="shared" ref="J3:J6" si="2">F3*G3*H3</f>
        <v>320</v>
      </c>
      <c r="K3" s="46">
        <f>J3*1.15</f>
        <v>368</v>
      </c>
      <c r="L3" s="47">
        <v>100</v>
      </c>
      <c r="M3" s="48">
        <f>K3*L3/1000</f>
        <v>36.799999999999997</v>
      </c>
      <c r="N3" s="31"/>
      <c r="R3" s="49"/>
      <c r="S3" s="50"/>
      <c r="T3" s="52"/>
      <c r="U3" s="51"/>
    </row>
    <row r="4" spans="1:22" x14ac:dyDescent="0.2">
      <c r="B4" s="24" t="s">
        <v>172</v>
      </c>
      <c r="C4" s="24" t="s">
        <v>174</v>
      </c>
      <c r="D4" s="33" t="str">
        <f t="shared" si="0"/>
        <v>1x60 W</v>
      </c>
      <c r="E4" s="57" t="s">
        <v>246</v>
      </c>
      <c r="F4" s="33">
        <v>6</v>
      </c>
      <c r="G4" s="33">
        <v>1</v>
      </c>
      <c r="H4" s="33">
        <v>60</v>
      </c>
      <c r="I4" s="25">
        <f t="shared" si="1"/>
        <v>60</v>
      </c>
      <c r="J4" s="25">
        <f t="shared" si="2"/>
        <v>360</v>
      </c>
      <c r="K4" s="46">
        <f>J4*1</f>
        <v>360</v>
      </c>
      <c r="L4" s="47">
        <v>400</v>
      </c>
      <c r="M4" s="48">
        <f t="shared" ref="M4:M67" si="3">K4*L4/1000</f>
        <v>144</v>
      </c>
      <c r="N4" s="31"/>
      <c r="R4" s="33"/>
      <c r="S4" s="33"/>
      <c r="T4" s="33"/>
      <c r="U4" s="33"/>
      <c r="V4" s="33"/>
    </row>
    <row r="5" spans="1:22" x14ac:dyDescent="0.2">
      <c r="B5" s="24" t="s">
        <v>184</v>
      </c>
      <c r="C5" s="24" t="s">
        <v>178</v>
      </c>
      <c r="D5" s="33" t="str">
        <f t="shared" si="0"/>
        <v>1x40 W</v>
      </c>
      <c r="E5" s="57" t="s">
        <v>246</v>
      </c>
      <c r="F5" s="33">
        <v>8</v>
      </c>
      <c r="G5" s="33">
        <v>1</v>
      </c>
      <c r="H5" s="33">
        <v>40</v>
      </c>
      <c r="I5" s="25">
        <f t="shared" si="1"/>
        <v>40</v>
      </c>
      <c r="J5" s="25">
        <f t="shared" si="2"/>
        <v>320</v>
      </c>
      <c r="K5" s="46">
        <f>J5*1</f>
        <v>320</v>
      </c>
      <c r="L5" s="47">
        <v>300</v>
      </c>
      <c r="M5" s="48">
        <f t="shared" si="3"/>
        <v>96</v>
      </c>
      <c r="N5" s="31"/>
      <c r="R5" s="33"/>
      <c r="S5" s="33"/>
      <c r="T5" s="33"/>
      <c r="U5" s="33"/>
      <c r="V5" s="33"/>
    </row>
    <row r="6" spans="1:22" x14ac:dyDescent="0.2">
      <c r="B6" s="24" t="s">
        <v>61</v>
      </c>
      <c r="C6" s="24" t="s">
        <v>175</v>
      </c>
      <c r="D6" s="33" t="str">
        <f t="shared" si="0"/>
        <v>2x40 W</v>
      </c>
      <c r="E6" s="44" t="s">
        <v>247</v>
      </c>
      <c r="F6" s="33">
        <v>10</v>
      </c>
      <c r="G6" s="33">
        <v>2</v>
      </c>
      <c r="H6" s="33">
        <v>40</v>
      </c>
      <c r="I6" s="25">
        <f t="shared" si="1"/>
        <v>80</v>
      </c>
      <c r="J6" s="25">
        <f t="shared" si="2"/>
        <v>800</v>
      </c>
      <c r="K6" s="46">
        <f>J6*1.15</f>
        <v>919.99999999999989</v>
      </c>
      <c r="L6" s="47">
        <v>300</v>
      </c>
      <c r="M6" s="48">
        <f t="shared" si="3"/>
        <v>275.99999999999994</v>
      </c>
      <c r="N6" s="33"/>
      <c r="R6" s="33"/>
      <c r="S6" s="33"/>
      <c r="T6" s="33"/>
      <c r="U6" s="33"/>
      <c r="V6" s="33"/>
    </row>
    <row r="7" spans="1:22" x14ac:dyDescent="0.2">
      <c r="B7" s="24" t="s">
        <v>179</v>
      </c>
      <c r="C7" s="24" t="s">
        <v>63</v>
      </c>
      <c r="D7" s="33" t="str">
        <f t="shared" si="0"/>
        <v>4x40 W</v>
      </c>
      <c r="E7" s="44" t="s">
        <v>247</v>
      </c>
      <c r="F7" s="33">
        <v>3</v>
      </c>
      <c r="G7" s="33">
        <v>4</v>
      </c>
      <c r="H7" s="33">
        <v>40</v>
      </c>
      <c r="I7" s="25">
        <f t="shared" ref="I7:I70" si="4">G7*H7</f>
        <v>160</v>
      </c>
      <c r="J7" s="25">
        <f t="shared" ref="J7:J70" si="5">F7*G7*H7</f>
        <v>480</v>
      </c>
      <c r="K7" s="46">
        <f>J7*1.15</f>
        <v>552</v>
      </c>
      <c r="L7" s="47">
        <v>800</v>
      </c>
      <c r="M7" s="48">
        <f t="shared" si="3"/>
        <v>441.6</v>
      </c>
      <c r="N7" s="33"/>
      <c r="R7" s="33"/>
      <c r="S7" s="33"/>
      <c r="T7" s="33"/>
      <c r="U7" s="33"/>
      <c r="V7" s="33"/>
    </row>
    <row r="8" spans="1:22" x14ac:dyDescent="0.2">
      <c r="B8" s="24" t="s">
        <v>61</v>
      </c>
      <c r="C8" s="24" t="s">
        <v>176</v>
      </c>
      <c r="D8" s="33" t="str">
        <f t="shared" si="0"/>
        <v>4x40 W</v>
      </c>
      <c r="E8" s="44" t="s">
        <v>247</v>
      </c>
      <c r="F8" s="33">
        <v>4</v>
      </c>
      <c r="G8" s="33">
        <v>4</v>
      </c>
      <c r="H8" s="33">
        <v>40</v>
      </c>
      <c r="I8" s="25">
        <f t="shared" si="4"/>
        <v>160</v>
      </c>
      <c r="J8" s="25">
        <f t="shared" si="5"/>
        <v>640</v>
      </c>
      <c r="K8" s="46">
        <f>J8*1.15</f>
        <v>736</v>
      </c>
      <c r="L8" s="47">
        <v>400</v>
      </c>
      <c r="M8" s="48">
        <f t="shared" si="3"/>
        <v>294.39999999999998</v>
      </c>
      <c r="N8" s="33"/>
      <c r="R8" s="33"/>
      <c r="S8" s="33"/>
      <c r="T8" s="33"/>
      <c r="U8" s="33"/>
      <c r="V8" s="33"/>
    </row>
    <row r="9" spans="1:22" x14ac:dyDescent="0.2">
      <c r="B9" s="24" t="s">
        <v>61</v>
      </c>
      <c r="C9" s="24" t="s">
        <v>176</v>
      </c>
      <c r="D9" s="33" t="str">
        <f t="shared" si="0"/>
        <v>1x60 W</v>
      </c>
      <c r="E9" s="57" t="s">
        <v>246</v>
      </c>
      <c r="F9" s="33">
        <v>1</v>
      </c>
      <c r="G9" s="33">
        <v>1</v>
      </c>
      <c r="H9" s="33">
        <v>60</v>
      </c>
      <c r="I9" s="25">
        <f t="shared" si="4"/>
        <v>60</v>
      </c>
      <c r="J9" s="25">
        <f t="shared" si="5"/>
        <v>60</v>
      </c>
      <c r="K9" s="46">
        <f>J9*1</f>
        <v>60</v>
      </c>
      <c r="L9" s="47">
        <v>400</v>
      </c>
      <c r="M9" s="48">
        <f t="shared" si="3"/>
        <v>24</v>
      </c>
      <c r="N9" s="33"/>
      <c r="R9" s="33"/>
      <c r="S9" s="33"/>
      <c r="T9" s="33"/>
      <c r="U9" s="33"/>
      <c r="V9" s="33"/>
    </row>
    <row r="10" spans="1:22" x14ac:dyDescent="0.2">
      <c r="B10" s="24" t="s">
        <v>180</v>
      </c>
      <c r="C10" s="24" t="s">
        <v>63</v>
      </c>
      <c r="D10" s="33" t="str">
        <f t="shared" si="0"/>
        <v>4x40 W</v>
      </c>
      <c r="E10" s="44" t="s">
        <v>247</v>
      </c>
      <c r="F10" s="33">
        <v>2</v>
      </c>
      <c r="G10" s="33">
        <v>4</v>
      </c>
      <c r="H10" s="33">
        <v>40</v>
      </c>
      <c r="I10" s="25">
        <f t="shared" si="4"/>
        <v>160</v>
      </c>
      <c r="J10" s="25">
        <f t="shared" si="5"/>
        <v>320</v>
      </c>
      <c r="K10" s="46">
        <f>J10*1.15</f>
        <v>368</v>
      </c>
      <c r="L10" s="47">
        <v>800</v>
      </c>
      <c r="M10" s="48">
        <f t="shared" si="3"/>
        <v>294.39999999999998</v>
      </c>
      <c r="N10" s="33"/>
    </row>
    <row r="11" spans="1:22" x14ac:dyDescent="0.2">
      <c r="B11" s="24" t="s">
        <v>181</v>
      </c>
      <c r="C11" s="24" t="s">
        <v>63</v>
      </c>
      <c r="D11" s="33" t="str">
        <f t="shared" si="0"/>
        <v>4x40 W</v>
      </c>
      <c r="E11" s="44" t="s">
        <v>247</v>
      </c>
      <c r="F11" s="33">
        <v>2</v>
      </c>
      <c r="G11" s="33">
        <v>4</v>
      </c>
      <c r="H11" s="33">
        <v>40</v>
      </c>
      <c r="I11" s="25">
        <f t="shared" si="4"/>
        <v>160</v>
      </c>
      <c r="J11" s="25">
        <f t="shared" si="5"/>
        <v>320</v>
      </c>
      <c r="K11" s="46">
        <f t="shared" ref="K11:K74" si="6">J11*1.15</f>
        <v>368</v>
      </c>
      <c r="L11" s="47">
        <v>800</v>
      </c>
      <c r="M11" s="48">
        <f t="shared" si="3"/>
        <v>294.39999999999998</v>
      </c>
      <c r="N11" s="33"/>
    </row>
    <row r="12" spans="1:22" x14ac:dyDescent="0.2">
      <c r="B12" s="24" t="s">
        <v>61</v>
      </c>
      <c r="C12" s="24" t="s">
        <v>177</v>
      </c>
      <c r="D12" s="33" t="str">
        <f t="shared" si="0"/>
        <v>2x40 W</v>
      </c>
      <c r="E12" s="44" t="s">
        <v>247</v>
      </c>
      <c r="F12" s="33">
        <v>2</v>
      </c>
      <c r="G12" s="33">
        <v>2</v>
      </c>
      <c r="H12" s="33">
        <v>40</v>
      </c>
      <c r="I12" s="25">
        <f t="shared" si="4"/>
        <v>80</v>
      </c>
      <c r="J12" s="25">
        <f t="shared" si="5"/>
        <v>160</v>
      </c>
      <c r="K12" s="46">
        <f t="shared" si="6"/>
        <v>184</v>
      </c>
      <c r="L12" s="47">
        <v>400</v>
      </c>
      <c r="M12" s="48">
        <f t="shared" si="3"/>
        <v>73.599999999999994</v>
      </c>
      <c r="N12" s="33"/>
    </row>
    <row r="13" spans="1:22" x14ac:dyDescent="0.2">
      <c r="A13" s="24" t="s">
        <v>222</v>
      </c>
      <c r="B13" s="24" t="s">
        <v>61</v>
      </c>
      <c r="C13" s="24" t="s">
        <v>182</v>
      </c>
      <c r="D13" s="33" t="str">
        <f t="shared" si="0"/>
        <v>1x60 W</v>
      </c>
      <c r="E13" s="57" t="s">
        <v>246</v>
      </c>
      <c r="F13" s="33">
        <v>4</v>
      </c>
      <c r="G13" s="33">
        <v>1</v>
      </c>
      <c r="H13" s="33">
        <v>60</v>
      </c>
      <c r="I13" s="25">
        <f t="shared" si="4"/>
        <v>60</v>
      </c>
      <c r="J13" s="25">
        <f t="shared" si="5"/>
        <v>240</v>
      </c>
      <c r="K13" s="46">
        <f>J13*1</f>
        <v>240</v>
      </c>
      <c r="L13" s="47">
        <v>400</v>
      </c>
      <c r="M13" s="48">
        <f t="shared" si="3"/>
        <v>96</v>
      </c>
      <c r="N13" s="33"/>
    </row>
    <row r="14" spans="1:22" x14ac:dyDescent="0.2">
      <c r="B14" s="24" t="s">
        <v>61</v>
      </c>
      <c r="C14" s="24" t="s">
        <v>182</v>
      </c>
      <c r="D14" s="33" t="str">
        <f t="shared" si="0"/>
        <v>4x40 W</v>
      </c>
      <c r="E14" s="44" t="s">
        <v>247</v>
      </c>
      <c r="F14" s="33">
        <v>3</v>
      </c>
      <c r="G14" s="33">
        <v>4</v>
      </c>
      <c r="H14" s="33">
        <v>40</v>
      </c>
      <c r="I14" s="25">
        <f t="shared" si="4"/>
        <v>160</v>
      </c>
      <c r="J14" s="25">
        <f t="shared" si="5"/>
        <v>480</v>
      </c>
      <c r="K14" s="46">
        <f t="shared" si="6"/>
        <v>552</v>
      </c>
      <c r="L14" s="47">
        <v>400</v>
      </c>
      <c r="M14" s="48">
        <f t="shared" si="3"/>
        <v>220.8</v>
      </c>
      <c r="N14" s="33"/>
    </row>
    <row r="15" spans="1:22" x14ac:dyDescent="0.2">
      <c r="A15" s="24" t="s">
        <v>223</v>
      </c>
      <c r="B15" s="24" t="s">
        <v>61</v>
      </c>
      <c r="C15" s="24" t="s">
        <v>183</v>
      </c>
      <c r="D15" s="33" t="str">
        <f t="shared" si="0"/>
        <v>4x40 W</v>
      </c>
      <c r="E15" s="44" t="s">
        <v>247</v>
      </c>
      <c r="F15" s="33">
        <v>1</v>
      </c>
      <c r="G15" s="33">
        <v>4</v>
      </c>
      <c r="H15" s="33">
        <v>40</v>
      </c>
      <c r="I15" s="25">
        <f t="shared" si="4"/>
        <v>160</v>
      </c>
      <c r="J15" s="25">
        <f t="shared" si="5"/>
        <v>160</v>
      </c>
      <c r="K15" s="46">
        <f t="shared" si="6"/>
        <v>184</v>
      </c>
      <c r="L15" s="47">
        <v>300</v>
      </c>
      <c r="M15" s="48">
        <f t="shared" si="3"/>
        <v>55.2</v>
      </c>
      <c r="N15" s="33"/>
    </row>
    <row r="16" spans="1:22" x14ac:dyDescent="0.2">
      <c r="B16" s="24" t="s">
        <v>61</v>
      </c>
      <c r="C16" s="24" t="s">
        <v>183</v>
      </c>
      <c r="D16" s="33" t="str">
        <f t="shared" si="0"/>
        <v>1x36 W</v>
      </c>
      <c r="E16" s="44" t="s">
        <v>247</v>
      </c>
      <c r="F16" s="33">
        <v>1</v>
      </c>
      <c r="G16" s="33">
        <v>1</v>
      </c>
      <c r="H16" s="33">
        <v>36</v>
      </c>
      <c r="I16" s="25">
        <f t="shared" si="4"/>
        <v>36</v>
      </c>
      <c r="J16" s="25">
        <f t="shared" si="5"/>
        <v>36</v>
      </c>
      <c r="K16" s="46">
        <f t="shared" si="6"/>
        <v>41.4</v>
      </c>
      <c r="L16" s="47">
        <v>300</v>
      </c>
      <c r="M16" s="48">
        <f t="shared" si="3"/>
        <v>12.42</v>
      </c>
      <c r="N16" s="33"/>
    </row>
    <row r="17" spans="1:14" x14ac:dyDescent="0.2">
      <c r="A17" s="24" t="s">
        <v>221</v>
      </c>
      <c r="B17" s="24" t="s">
        <v>67</v>
      </c>
      <c r="C17" s="24" t="s">
        <v>85</v>
      </c>
      <c r="D17" s="33" t="str">
        <f t="shared" si="0"/>
        <v>4x40 W</v>
      </c>
      <c r="E17" s="44" t="s">
        <v>247</v>
      </c>
      <c r="F17" s="33">
        <v>6</v>
      </c>
      <c r="G17" s="33">
        <v>4</v>
      </c>
      <c r="H17" s="33">
        <v>40</v>
      </c>
      <c r="I17" s="25">
        <f t="shared" si="4"/>
        <v>160</v>
      </c>
      <c r="J17" s="25">
        <f t="shared" si="5"/>
        <v>960</v>
      </c>
      <c r="K17" s="46">
        <f t="shared" si="6"/>
        <v>1104</v>
      </c>
      <c r="L17" s="47">
        <v>400</v>
      </c>
      <c r="M17" s="48">
        <f t="shared" si="3"/>
        <v>441.6</v>
      </c>
      <c r="N17" s="33"/>
    </row>
    <row r="18" spans="1:14" x14ac:dyDescent="0.2">
      <c r="B18" s="24" t="s">
        <v>67</v>
      </c>
      <c r="C18" s="24" t="s">
        <v>85</v>
      </c>
      <c r="D18" s="33" t="str">
        <f t="shared" si="0"/>
        <v>2x40 W</v>
      </c>
      <c r="E18" s="44" t="s">
        <v>247</v>
      </c>
      <c r="F18" s="33">
        <v>2</v>
      </c>
      <c r="G18" s="33">
        <v>2</v>
      </c>
      <c r="H18" s="33">
        <v>40</v>
      </c>
      <c r="I18" s="25">
        <f t="shared" si="4"/>
        <v>80</v>
      </c>
      <c r="J18" s="25">
        <f t="shared" si="5"/>
        <v>160</v>
      </c>
      <c r="K18" s="46">
        <f t="shared" si="6"/>
        <v>184</v>
      </c>
      <c r="L18" s="47">
        <v>400</v>
      </c>
      <c r="M18" s="48">
        <f t="shared" si="3"/>
        <v>73.599999999999994</v>
      </c>
      <c r="N18" s="33"/>
    </row>
    <row r="19" spans="1:14" x14ac:dyDescent="0.2">
      <c r="B19" s="24" t="s">
        <v>67</v>
      </c>
      <c r="C19" s="24" t="s">
        <v>86</v>
      </c>
      <c r="D19" s="33" t="str">
        <f t="shared" si="0"/>
        <v>4x40 W</v>
      </c>
      <c r="E19" s="44" t="s">
        <v>247</v>
      </c>
      <c r="F19" s="33">
        <v>2</v>
      </c>
      <c r="G19" s="33">
        <v>4</v>
      </c>
      <c r="H19" s="33">
        <v>40</v>
      </c>
      <c r="I19" s="25">
        <f t="shared" si="4"/>
        <v>160</v>
      </c>
      <c r="J19" s="25">
        <f t="shared" si="5"/>
        <v>320</v>
      </c>
      <c r="K19" s="46">
        <f t="shared" si="6"/>
        <v>368</v>
      </c>
      <c r="L19" s="47">
        <v>400</v>
      </c>
      <c r="M19" s="48">
        <f t="shared" si="3"/>
        <v>147.19999999999999</v>
      </c>
      <c r="N19" s="33"/>
    </row>
    <row r="20" spans="1:14" x14ac:dyDescent="0.2">
      <c r="B20" s="24" t="s">
        <v>67</v>
      </c>
      <c r="C20" s="24" t="s">
        <v>86</v>
      </c>
      <c r="D20" s="33" t="str">
        <f t="shared" si="0"/>
        <v>2x80 W</v>
      </c>
      <c r="E20" s="44" t="s">
        <v>247</v>
      </c>
      <c r="F20" s="33">
        <v>1</v>
      </c>
      <c r="G20" s="33">
        <v>2</v>
      </c>
      <c r="H20" s="33">
        <v>80</v>
      </c>
      <c r="I20" s="25">
        <f t="shared" si="4"/>
        <v>160</v>
      </c>
      <c r="J20" s="25">
        <f t="shared" si="5"/>
        <v>160</v>
      </c>
      <c r="K20" s="46">
        <f t="shared" si="6"/>
        <v>184</v>
      </c>
      <c r="L20" s="47">
        <v>400</v>
      </c>
      <c r="M20" s="48">
        <f t="shared" si="3"/>
        <v>73.599999999999994</v>
      </c>
      <c r="N20" s="33"/>
    </row>
    <row r="21" spans="1:14" x14ac:dyDescent="0.2">
      <c r="B21" s="24" t="s">
        <v>67</v>
      </c>
      <c r="C21" s="24" t="s">
        <v>87</v>
      </c>
      <c r="D21" s="33" t="str">
        <f t="shared" si="0"/>
        <v>4x40 W</v>
      </c>
      <c r="E21" s="44" t="s">
        <v>247</v>
      </c>
      <c r="F21" s="33">
        <v>4</v>
      </c>
      <c r="G21" s="33">
        <v>4</v>
      </c>
      <c r="H21" s="33">
        <v>40</v>
      </c>
      <c r="I21" s="25">
        <f t="shared" si="4"/>
        <v>160</v>
      </c>
      <c r="J21" s="25">
        <f t="shared" si="5"/>
        <v>640</v>
      </c>
      <c r="K21" s="46">
        <f t="shared" si="6"/>
        <v>736</v>
      </c>
      <c r="L21" s="47">
        <v>800</v>
      </c>
      <c r="M21" s="48">
        <f t="shared" si="3"/>
        <v>588.79999999999995</v>
      </c>
      <c r="N21" s="33"/>
    </row>
    <row r="22" spans="1:14" x14ac:dyDescent="0.2">
      <c r="B22" s="24" t="s">
        <v>67</v>
      </c>
      <c r="C22" s="24" t="s">
        <v>87</v>
      </c>
      <c r="D22" s="33" t="str">
        <f t="shared" si="0"/>
        <v>2x40 W</v>
      </c>
      <c r="E22" s="44" t="s">
        <v>247</v>
      </c>
      <c r="F22" s="33">
        <v>1</v>
      </c>
      <c r="G22" s="33">
        <v>2</v>
      </c>
      <c r="H22" s="33">
        <v>40</v>
      </c>
      <c r="I22" s="25">
        <f t="shared" si="4"/>
        <v>80</v>
      </c>
      <c r="J22" s="25">
        <f t="shared" si="5"/>
        <v>80</v>
      </c>
      <c r="K22" s="46">
        <f t="shared" si="6"/>
        <v>92</v>
      </c>
      <c r="L22" s="47">
        <v>800</v>
      </c>
      <c r="M22" s="48">
        <f t="shared" si="3"/>
        <v>73.599999999999994</v>
      </c>
      <c r="N22" s="33"/>
    </row>
    <row r="23" spans="1:14" x14ac:dyDescent="0.2">
      <c r="B23" s="24" t="s">
        <v>67</v>
      </c>
      <c r="C23" s="24" t="s">
        <v>87</v>
      </c>
      <c r="D23" s="33" t="str">
        <f t="shared" si="0"/>
        <v>4x40 W</v>
      </c>
      <c r="E23" s="44" t="s">
        <v>247</v>
      </c>
      <c r="F23" s="33">
        <v>6</v>
      </c>
      <c r="G23" s="33">
        <v>4</v>
      </c>
      <c r="H23" s="33">
        <v>40</v>
      </c>
      <c r="I23" s="25">
        <f t="shared" si="4"/>
        <v>160</v>
      </c>
      <c r="J23" s="25">
        <f t="shared" si="5"/>
        <v>960</v>
      </c>
      <c r="K23" s="46">
        <f t="shared" si="6"/>
        <v>1104</v>
      </c>
      <c r="L23" s="47">
        <v>800</v>
      </c>
      <c r="M23" s="48">
        <f t="shared" si="3"/>
        <v>883.2</v>
      </c>
      <c r="N23" s="33"/>
    </row>
    <row r="24" spans="1:14" x14ac:dyDescent="0.2">
      <c r="B24" s="24" t="s">
        <v>67</v>
      </c>
      <c r="C24" s="24" t="s">
        <v>87</v>
      </c>
      <c r="D24" s="33" t="str">
        <f t="shared" si="0"/>
        <v>2x40 W</v>
      </c>
      <c r="E24" s="44" t="s">
        <v>247</v>
      </c>
      <c r="F24" s="33">
        <v>1</v>
      </c>
      <c r="G24" s="33">
        <v>2</v>
      </c>
      <c r="H24" s="33">
        <v>40</v>
      </c>
      <c r="I24" s="25">
        <f t="shared" si="4"/>
        <v>80</v>
      </c>
      <c r="J24" s="25">
        <f t="shared" si="5"/>
        <v>80</v>
      </c>
      <c r="K24" s="46">
        <f t="shared" si="6"/>
        <v>92</v>
      </c>
      <c r="L24" s="47">
        <v>800</v>
      </c>
      <c r="M24" s="48">
        <f t="shared" si="3"/>
        <v>73.599999999999994</v>
      </c>
      <c r="N24" s="33"/>
    </row>
    <row r="25" spans="1:14" x14ac:dyDescent="0.2">
      <c r="B25" s="24" t="s">
        <v>67</v>
      </c>
      <c r="C25" s="24" t="s">
        <v>82</v>
      </c>
      <c r="D25" s="33" t="str">
        <f t="shared" si="0"/>
        <v>4x40 W</v>
      </c>
      <c r="E25" s="44" t="s">
        <v>247</v>
      </c>
      <c r="F25" s="33">
        <v>6</v>
      </c>
      <c r="G25" s="33">
        <v>4</v>
      </c>
      <c r="H25" s="33">
        <v>40</v>
      </c>
      <c r="I25" s="25">
        <f t="shared" si="4"/>
        <v>160</v>
      </c>
      <c r="J25" s="25">
        <f t="shared" si="5"/>
        <v>960</v>
      </c>
      <c r="K25" s="46">
        <f t="shared" si="6"/>
        <v>1104</v>
      </c>
      <c r="L25" s="47">
        <v>800</v>
      </c>
      <c r="M25" s="48">
        <f t="shared" si="3"/>
        <v>883.2</v>
      </c>
      <c r="N25" s="33"/>
    </row>
    <row r="26" spans="1:14" x14ac:dyDescent="0.2">
      <c r="B26" s="24" t="s">
        <v>67</v>
      </c>
      <c r="C26" s="24" t="s">
        <v>78</v>
      </c>
      <c r="D26" s="33" t="str">
        <f t="shared" si="0"/>
        <v>4x40 W</v>
      </c>
      <c r="E26" s="44" t="s">
        <v>247</v>
      </c>
      <c r="F26" s="33">
        <v>4</v>
      </c>
      <c r="G26" s="33">
        <v>4</v>
      </c>
      <c r="H26" s="33">
        <v>40</v>
      </c>
      <c r="I26" s="25">
        <f t="shared" si="4"/>
        <v>160</v>
      </c>
      <c r="J26" s="25">
        <f t="shared" si="5"/>
        <v>640</v>
      </c>
      <c r="K26" s="46">
        <f t="shared" si="6"/>
        <v>736</v>
      </c>
      <c r="L26" s="47">
        <v>800</v>
      </c>
      <c r="M26" s="48">
        <f t="shared" si="3"/>
        <v>588.79999999999995</v>
      </c>
      <c r="N26" s="33"/>
    </row>
    <row r="27" spans="1:14" x14ac:dyDescent="0.2">
      <c r="B27" s="24" t="s">
        <v>67</v>
      </c>
      <c r="C27" s="24" t="s">
        <v>76</v>
      </c>
      <c r="D27" s="33" t="str">
        <f t="shared" si="0"/>
        <v>4x40 W</v>
      </c>
      <c r="E27" s="44" t="s">
        <v>247</v>
      </c>
      <c r="F27" s="33">
        <v>4</v>
      </c>
      <c r="G27" s="33">
        <v>4</v>
      </c>
      <c r="H27" s="33">
        <v>40</v>
      </c>
      <c r="I27" s="25">
        <f t="shared" si="4"/>
        <v>160</v>
      </c>
      <c r="J27" s="25">
        <f t="shared" si="5"/>
        <v>640</v>
      </c>
      <c r="K27" s="46">
        <f t="shared" si="6"/>
        <v>736</v>
      </c>
      <c r="L27" s="47">
        <v>800</v>
      </c>
      <c r="M27" s="48">
        <f t="shared" si="3"/>
        <v>588.79999999999995</v>
      </c>
      <c r="N27" s="33"/>
    </row>
    <row r="28" spans="1:14" x14ac:dyDescent="0.2">
      <c r="B28" s="24" t="s">
        <v>67</v>
      </c>
      <c r="C28" s="24" t="s">
        <v>76</v>
      </c>
      <c r="D28" s="33" t="str">
        <f t="shared" si="0"/>
        <v>2x40 W</v>
      </c>
      <c r="E28" s="44" t="s">
        <v>247</v>
      </c>
      <c r="F28" s="33">
        <v>1</v>
      </c>
      <c r="G28" s="33">
        <v>2</v>
      </c>
      <c r="H28" s="33">
        <v>40</v>
      </c>
      <c r="I28" s="25">
        <f t="shared" si="4"/>
        <v>80</v>
      </c>
      <c r="J28" s="25">
        <f t="shared" si="5"/>
        <v>80</v>
      </c>
      <c r="K28" s="46">
        <f t="shared" si="6"/>
        <v>92</v>
      </c>
      <c r="L28" s="47">
        <v>800</v>
      </c>
      <c r="M28" s="48">
        <f t="shared" si="3"/>
        <v>73.599999999999994</v>
      </c>
      <c r="N28" s="33"/>
    </row>
    <row r="29" spans="1:14" x14ac:dyDescent="0.2">
      <c r="B29" s="24" t="s">
        <v>67</v>
      </c>
      <c r="C29" s="24" t="s">
        <v>77</v>
      </c>
      <c r="D29" s="33" t="str">
        <f t="shared" si="0"/>
        <v>4x40 W</v>
      </c>
      <c r="E29" s="44" t="s">
        <v>247</v>
      </c>
      <c r="F29" s="33">
        <v>4</v>
      </c>
      <c r="G29" s="33">
        <v>4</v>
      </c>
      <c r="H29" s="33">
        <v>40</v>
      </c>
      <c r="I29" s="25">
        <f t="shared" si="4"/>
        <v>160</v>
      </c>
      <c r="J29" s="25">
        <f t="shared" si="5"/>
        <v>640</v>
      </c>
      <c r="K29" s="46">
        <f t="shared" si="6"/>
        <v>736</v>
      </c>
      <c r="L29" s="47">
        <v>800</v>
      </c>
      <c r="M29" s="48">
        <f t="shared" si="3"/>
        <v>588.79999999999995</v>
      </c>
      <c r="N29" s="33"/>
    </row>
    <row r="30" spans="1:14" x14ac:dyDescent="0.2">
      <c r="B30" s="24" t="s">
        <v>67</v>
      </c>
      <c r="C30" s="24" t="s">
        <v>77</v>
      </c>
      <c r="D30" s="33" t="str">
        <f t="shared" si="0"/>
        <v>2x40 W</v>
      </c>
      <c r="E30" s="44" t="s">
        <v>247</v>
      </c>
      <c r="F30" s="33">
        <v>1</v>
      </c>
      <c r="G30" s="33">
        <v>2</v>
      </c>
      <c r="H30" s="33">
        <v>40</v>
      </c>
      <c r="I30" s="25">
        <f t="shared" si="4"/>
        <v>80</v>
      </c>
      <c r="J30" s="25">
        <f t="shared" si="5"/>
        <v>80</v>
      </c>
      <c r="K30" s="46">
        <f t="shared" si="6"/>
        <v>92</v>
      </c>
      <c r="L30" s="47">
        <v>800</v>
      </c>
      <c r="M30" s="48">
        <f t="shared" si="3"/>
        <v>73.599999999999994</v>
      </c>
      <c r="N30" s="33"/>
    </row>
    <row r="31" spans="1:14" x14ac:dyDescent="0.2">
      <c r="A31" s="24" t="s">
        <v>224</v>
      </c>
      <c r="B31" s="24" t="s">
        <v>67</v>
      </c>
      <c r="C31" s="24" t="s">
        <v>78</v>
      </c>
      <c r="D31" s="33" t="str">
        <f t="shared" si="0"/>
        <v>4x40 W</v>
      </c>
      <c r="E31" s="44" t="s">
        <v>247</v>
      </c>
      <c r="F31" s="33">
        <v>2</v>
      </c>
      <c r="G31" s="33">
        <v>4</v>
      </c>
      <c r="H31" s="33">
        <v>40</v>
      </c>
      <c r="I31" s="25">
        <f t="shared" si="4"/>
        <v>160</v>
      </c>
      <c r="J31" s="25">
        <f t="shared" si="5"/>
        <v>320</v>
      </c>
      <c r="K31" s="46">
        <f t="shared" si="6"/>
        <v>368</v>
      </c>
      <c r="L31" s="47">
        <v>800</v>
      </c>
      <c r="M31" s="48">
        <f t="shared" si="3"/>
        <v>294.39999999999998</v>
      </c>
      <c r="N31" s="33"/>
    </row>
    <row r="32" spans="1:14" x14ac:dyDescent="0.2">
      <c r="B32" s="24" t="s">
        <v>67</v>
      </c>
      <c r="C32" s="24" t="s">
        <v>79</v>
      </c>
      <c r="D32" s="33" t="str">
        <f t="shared" si="0"/>
        <v>4x40 W</v>
      </c>
      <c r="E32" s="44" t="s">
        <v>247</v>
      </c>
      <c r="F32" s="33">
        <v>5</v>
      </c>
      <c r="G32" s="33">
        <v>4</v>
      </c>
      <c r="H32" s="33">
        <v>40</v>
      </c>
      <c r="I32" s="25">
        <f t="shared" si="4"/>
        <v>160</v>
      </c>
      <c r="J32" s="25">
        <f t="shared" si="5"/>
        <v>800</v>
      </c>
      <c r="K32" s="46">
        <f t="shared" si="6"/>
        <v>919.99999999999989</v>
      </c>
      <c r="L32" s="47">
        <v>800</v>
      </c>
      <c r="M32" s="48">
        <f t="shared" si="3"/>
        <v>735.99999999999989</v>
      </c>
      <c r="N32" s="33"/>
    </row>
    <row r="33" spans="1:14" x14ac:dyDescent="0.2">
      <c r="B33" s="24" t="s">
        <v>67</v>
      </c>
      <c r="C33" s="24" t="s">
        <v>79</v>
      </c>
      <c r="D33" s="33" t="str">
        <f t="shared" si="0"/>
        <v>4x40 W</v>
      </c>
      <c r="E33" s="44" t="s">
        <v>247</v>
      </c>
      <c r="F33" s="33">
        <v>2</v>
      </c>
      <c r="G33" s="33">
        <v>4</v>
      </c>
      <c r="H33" s="33">
        <v>40</v>
      </c>
      <c r="I33" s="25">
        <f t="shared" si="4"/>
        <v>160</v>
      </c>
      <c r="J33" s="25">
        <f t="shared" si="5"/>
        <v>320</v>
      </c>
      <c r="K33" s="46">
        <f t="shared" si="6"/>
        <v>368</v>
      </c>
      <c r="L33" s="47">
        <v>800</v>
      </c>
      <c r="M33" s="48">
        <f t="shared" si="3"/>
        <v>294.39999999999998</v>
      </c>
      <c r="N33" s="33"/>
    </row>
    <row r="34" spans="1:14" x14ac:dyDescent="0.2">
      <c r="B34" s="24" t="s">
        <v>67</v>
      </c>
      <c r="C34" s="24" t="s">
        <v>79</v>
      </c>
      <c r="D34" s="33" t="str">
        <f t="shared" si="0"/>
        <v>2x40 W</v>
      </c>
      <c r="E34" s="44" t="s">
        <v>247</v>
      </c>
      <c r="F34" s="33">
        <v>2</v>
      </c>
      <c r="G34" s="33">
        <v>2</v>
      </c>
      <c r="H34" s="33">
        <v>40</v>
      </c>
      <c r="I34" s="25">
        <f t="shared" si="4"/>
        <v>80</v>
      </c>
      <c r="J34" s="25">
        <f t="shared" si="5"/>
        <v>160</v>
      </c>
      <c r="K34" s="46">
        <f t="shared" si="6"/>
        <v>184</v>
      </c>
      <c r="L34" s="47">
        <v>800</v>
      </c>
      <c r="M34" s="48">
        <f t="shared" si="3"/>
        <v>147.19999999999999</v>
      </c>
      <c r="N34" s="33"/>
    </row>
    <row r="35" spans="1:14" x14ac:dyDescent="0.2">
      <c r="B35" s="24" t="s">
        <v>67</v>
      </c>
      <c r="C35" s="24" t="s">
        <v>83</v>
      </c>
      <c r="D35" s="33" t="str">
        <f t="shared" si="0"/>
        <v>4x40 W</v>
      </c>
      <c r="E35" s="44" t="s">
        <v>247</v>
      </c>
      <c r="F35" s="33">
        <v>12</v>
      </c>
      <c r="G35" s="33">
        <v>4</v>
      </c>
      <c r="H35" s="33">
        <v>40</v>
      </c>
      <c r="I35" s="25">
        <f t="shared" si="4"/>
        <v>160</v>
      </c>
      <c r="J35" s="25">
        <f t="shared" si="5"/>
        <v>1920</v>
      </c>
      <c r="K35" s="46">
        <f t="shared" si="6"/>
        <v>2208</v>
      </c>
      <c r="L35" s="47">
        <v>800</v>
      </c>
      <c r="M35" s="48">
        <f t="shared" si="3"/>
        <v>1766.4</v>
      </c>
      <c r="N35" s="33"/>
    </row>
    <row r="36" spans="1:14" x14ac:dyDescent="0.2">
      <c r="B36" s="24" t="s">
        <v>67</v>
      </c>
      <c r="C36" s="24" t="s">
        <v>88</v>
      </c>
      <c r="D36" s="33" t="str">
        <f t="shared" si="0"/>
        <v>4x40 W</v>
      </c>
      <c r="E36" s="44" t="s">
        <v>247</v>
      </c>
      <c r="F36" s="33">
        <v>2</v>
      </c>
      <c r="G36" s="33">
        <v>4</v>
      </c>
      <c r="H36" s="33">
        <v>40</v>
      </c>
      <c r="I36" s="25">
        <f t="shared" si="4"/>
        <v>160</v>
      </c>
      <c r="J36" s="25">
        <f t="shared" si="5"/>
        <v>320</v>
      </c>
      <c r="K36" s="46">
        <f t="shared" si="6"/>
        <v>368</v>
      </c>
      <c r="L36" s="47">
        <v>800</v>
      </c>
      <c r="M36" s="48">
        <f t="shared" si="3"/>
        <v>294.39999999999998</v>
      </c>
      <c r="N36" s="33"/>
    </row>
    <row r="37" spans="1:14" x14ac:dyDescent="0.2">
      <c r="B37" s="24" t="s">
        <v>67</v>
      </c>
      <c r="C37" s="24" t="s">
        <v>88</v>
      </c>
      <c r="D37" s="33" t="str">
        <f t="shared" si="0"/>
        <v>2x40 W</v>
      </c>
      <c r="E37" s="44" t="s">
        <v>247</v>
      </c>
      <c r="F37" s="33">
        <v>1</v>
      </c>
      <c r="G37" s="33">
        <v>2</v>
      </c>
      <c r="H37" s="33">
        <v>40</v>
      </c>
      <c r="I37" s="25">
        <f t="shared" si="4"/>
        <v>80</v>
      </c>
      <c r="J37" s="25">
        <f t="shared" si="5"/>
        <v>80</v>
      </c>
      <c r="K37" s="46">
        <f t="shared" si="6"/>
        <v>92</v>
      </c>
      <c r="L37" s="47">
        <v>800</v>
      </c>
      <c r="M37" s="48">
        <f t="shared" si="3"/>
        <v>73.599999999999994</v>
      </c>
      <c r="N37" s="33"/>
    </row>
    <row r="38" spans="1:14" x14ac:dyDescent="0.2">
      <c r="B38" s="24" t="s">
        <v>67</v>
      </c>
      <c r="C38" s="24" t="s">
        <v>88</v>
      </c>
      <c r="D38" s="33" t="str">
        <f t="shared" si="0"/>
        <v>4x40 W</v>
      </c>
      <c r="E38" s="44" t="s">
        <v>247</v>
      </c>
      <c r="F38" s="33">
        <v>3</v>
      </c>
      <c r="G38" s="33">
        <v>4</v>
      </c>
      <c r="H38" s="33">
        <v>40</v>
      </c>
      <c r="I38" s="25">
        <f t="shared" si="4"/>
        <v>160</v>
      </c>
      <c r="J38" s="25">
        <f t="shared" si="5"/>
        <v>480</v>
      </c>
      <c r="K38" s="46">
        <f t="shared" si="6"/>
        <v>552</v>
      </c>
      <c r="L38" s="47">
        <v>800</v>
      </c>
      <c r="M38" s="48">
        <f t="shared" si="3"/>
        <v>441.6</v>
      </c>
      <c r="N38" s="33"/>
    </row>
    <row r="39" spans="1:14" x14ac:dyDescent="0.2">
      <c r="B39" s="24" t="s">
        <v>67</v>
      </c>
      <c r="C39" s="24" t="s">
        <v>252</v>
      </c>
      <c r="D39" s="33" t="str">
        <f t="shared" si="0"/>
        <v>4x40 W</v>
      </c>
      <c r="E39" s="44" t="s">
        <v>247</v>
      </c>
      <c r="F39" s="33">
        <v>3</v>
      </c>
      <c r="G39" s="33">
        <v>4</v>
      </c>
      <c r="H39" s="33">
        <v>40</v>
      </c>
      <c r="I39" s="25">
        <f t="shared" si="4"/>
        <v>160</v>
      </c>
      <c r="J39" s="25">
        <f t="shared" si="5"/>
        <v>480</v>
      </c>
      <c r="K39" s="46">
        <f t="shared" si="6"/>
        <v>552</v>
      </c>
      <c r="L39" s="47">
        <v>500</v>
      </c>
      <c r="M39" s="48">
        <f t="shared" si="3"/>
        <v>276</v>
      </c>
      <c r="N39" s="33"/>
    </row>
    <row r="40" spans="1:14" x14ac:dyDescent="0.2">
      <c r="A40" s="24" t="s">
        <v>225</v>
      </c>
      <c r="B40" s="24" t="s">
        <v>66</v>
      </c>
      <c r="C40" s="24" t="s">
        <v>89</v>
      </c>
      <c r="D40" s="33" t="str">
        <f t="shared" si="0"/>
        <v>4x40 W</v>
      </c>
      <c r="E40" s="44" t="s">
        <v>247</v>
      </c>
      <c r="F40" s="33">
        <v>4</v>
      </c>
      <c r="G40" s="33">
        <v>4</v>
      </c>
      <c r="H40" s="33">
        <v>40</v>
      </c>
      <c r="I40" s="25">
        <f t="shared" si="4"/>
        <v>160</v>
      </c>
      <c r="J40" s="25">
        <f t="shared" si="5"/>
        <v>640</v>
      </c>
      <c r="K40" s="46">
        <f t="shared" si="6"/>
        <v>736</v>
      </c>
      <c r="L40" s="47">
        <v>800</v>
      </c>
      <c r="M40" s="48">
        <f t="shared" si="3"/>
        <v>588.79999999999995</v>
      </c>
      <c r="N40" s="33"/>
    </row>
    <row r="41" spans="1:14" x14ac:dyDescent="0.2">
      <c r="B41" s="24" t="s">
        <v>66</v>
      </c>
      <c r="C41" s="24" t="s">
        <v>90</v>
      </c>
      <c r="D41" s="33" t="str">
        <f t="shared" si="0"/>
        <v>4x40 W</v>
      </c>
      <c r="E41" s="44" t="s">
        <v>247</v>
      </c>
      <c r="F41" s="33">
        <v>3</v>
      </c>
      <c r="G41" s="33">
        <v>4</v>
      </c>
      <c r="H41" s="33">
        <v>40</v>
      </c>
      <c r="I41" s="25">
        <f t="shared" si="4"/>
        <v>160</v>
      </c>
      <c r="J41" s="25">
        <f t="shared" si="5"/>
        <v>480</v>
      </c>
      <c r="K41" s="46">
        <f t="shared" si="6"/>
        <v>552</v>
      </c>
      <c r="L41" s="47">
        <v>800</v>
      </c>
      <c r="M41" s="48">
        <f t="shared" si="3"/>
        <v>441.6</v>
      </c>
      <c r="N41" s="33"/>
    </row>
    <row r="42" spans="1:14" x14ac:dyDescent="0.2">
      <c r="B42" s="24" t="s">
        <v>66</v>
      </c>
      <c r="C42" s="24" t="s">
        <v>87</v>
      </c>
      <c r="D42" s="33" t="str">
        <f t="shared" si="0"/>
        <v>1x25 W</v>
      </c>
      <c r="E42" s="44" t="s">
        <v>247</v>
      </c>
      <c r="F42" s="33">
        <v>8</v>
      </c>
      <c r="G42" s="33">
        <v>1</v>
      </c>
      <c r="H42" s="33">
        <v>25</v>
      </c>
      <c r="I42" s="25">
        <f t="shared" si="4"/>
        <v>25</v>
      </c>
      <c r="J42" s="25">
        <f t="shared" si="5"/>
        <v>200</v>
      </c>
      <c r="K42" s="46">
        <f t="shared" si="6"/>
        <v>229.99999999999997</v>
      </c>
      <c r="L42" s="47">
        <v>800</v>
      </c>
      <c r="M42" s="48">
        <f t="shared" si="3"/>
        <v>183.99999999999997</v>
      </c>
      <c r="N42" s="33"/>
    </row>
    <row r="43" spans="1:14" x14ac:dyDescent="0.2">
      <c r="B43" s="24" t="s">
        <v>66</v>
      </c>
      <c r="C43" s="24" t="s">
        <v>79</v>
      </c>
      <c r="D43" s="33" t="str">
        <f t="shared" si="0"/>
        <v>4x40 W</v>
      </c>
      <c r="E43" s="44" t="s">
        <v>247</v>
      </c>
      <c r="F43" s="33">
        <v>2</v>
      </c>
      <c r="G43" s="33">
        <v>4</v>
      </c>
      <c r="H43" s="33">
        <v>40</v>
      </c>
      <c r="I43" s="25">
        <f t="shared" si="4"/>
        <v>160</v>
      </c>
      <c r="J43" s="25">
        <f t="shared" si="5"/>
        <v>320</v>
      </c>
      <c r="K43" s="46">
        <f t="shared" si="6"/>
        <v>368</v>
      </c>
      <c r="L43" s="47">
        <v>800</v>
      </c>
      <c r="M43" s="48">
        <f t="shared" si="3"/>
        <v>294.39999999999998</v>
      </c>
      <c r="N43" s="33"/>
    </row>
    <row r="44" spans="1:14" x14ac:dyDescent="0.2">
      <c r="B44" s="24" t="s">
        <v>66</v>
      </c>
      <c r="C44" s="24" t="s">
        <v>79</v>
      </c>
      <c r="D44" s="33" t="str">
        <f t="shared" si="0"/>
        <v>4x40 W</v>
      </c>
      <c r="E44" s="44" t="s">
        <v>247</v>
      </c>
      <c r="F44" s="33">
        <v>2</v>
      </c>
      <c r="G44" s="33">
        <v>4</v>
      </c>
      <c r="H44" s="33">
        <v>40</v>
      </c>
      <c r="I44" s="25">
        <f t="shared" si="4"/>
        <v>160</v>
      </c>
      <c r="J44" s="25">
        <f t="shared" si="5"/>
        <v>320</v>
      </c>
      <c r="K44" s="46">
        <f t="shared" si="6"/>
        <v>368</v>
      </c>
      <c r="L44" s="47">
        <v>800</v>
      </c>
      <c r="M44" s="48">
        <f t="shared" si="3"/>
        <v>294.39999999999998</v>
      </c>
      <c r="N44" s="33"/>
    </row>
    <row r="45" spans="1:14" x14ac:dyDescent="0.2">
      <c r="B45" s="24" t="s">
        <v>66</v>
      </c>
      <c r="C45" s="24" t="s">
        <v>79</v>
      </c>
      <c r="D45" s="33" t="str">
        <f t="shared" si="0"/>
        <v>2x40 W</v>
      </c>
      <c r="E45" s="44" t="s">
        <v>247</v>
      </c>
      <c r="F45" s="33">
        <v>2</v>
      </c>
      <c r="G45" s="33">
        <v>2</v>
      </c>
      <c r="H45" s="33">
        <v>40</v>
      </c>
      <c r="I45" s="25">
        <f t="shared" si="4"/>
        <v>80</v>
      </c>
      <c r="J45" s="25">
        <f t="shared" si="5"/>
        <v>160</v>
      </c>
      <c r="K45" s="46">
        <f t="shared" si="6"/>
        <v>184</v>
      </c>
      <c r="L45" s="47">
        <v>800</v>
      </c>
      <c r="M45" s="48">
        <f t="shared" si="3"/>
        <v>147.19999999999999</v>
      </c>
      <c r="N45" s="33"/>
    </row>
    <row r="46" spans="1:14" x14ac:dyDescent="0.2">
      <c r="B46" s="24" t="s">
        <v>66</v>
      </c>
      <c r="C46" s="24" t="s">
        <v>91</v>
      </c>
      <c r="D46" s="33" t="str">
        <f t="shared" si="0"/>
        <v>4x40 W</v>
      </c>
      <c r="E46" s="44" t="s">
        <v>247</v>
      </c>
      <c r="F46" s="33">
        <v>4</v>
      </c>
      <c r="G46" s="33">
        <v>4</v>
      </c>
      <c r="H46" s="33">
        <v>40</v>
      </c>
      <c r="I46" s="25">
        <f t="shared" si="4"/>
        <v>160</v>
      </c>
      <c r="J46" s="25">
        <f t="shared" si="5"/>
        <v>640</v>
      </c>
      <c r="K46" s="46">
        <f t="shared" si="6"/>
        <v>736</v>
      </c>
      <c r="L46" s="47">
        <v>800</v>
      </c>
      <c r="M46" s="48">
        <f t="shared" si="3"/>
        <v>588.79999999999995</v>
      </c>
      <c r="N46" s="33"/>
    </row>
    <row r="47" spans="1:14" x14ac:dyDescent="0.2">
      <c r="B47" s="24" t="s">
        <v>66</v>
      </c>
      <c r="C47" s="24" t="s">
        <v>91</v>
      </c>
      <c r="D47" s="33" t="str">
        <f t="shared" si="0"/>
        <v>2x40 W</v>
      </c>
      <c r="E47" s="44" t="s">
        <v>247</v>
      </c>
      <c r="F47" s="33">
        <v>3</v>
      </c>
      <c r="G47" s="33">
        <v>2</v>
      </c>
      <c r="H47" s="33">
        <v>40</v>
      </c>
      <c r="I47" s="25">
        <f t="shared" si="4"/>
        <v>80</v>
      </c>
      <c r="J47" s="25">
        <f t="shared" si="5"/>
        <v>240</v>
      </c>
      <c r="K47" s="46">
        <f t="shared" si="6"/>
        <v>276</v>
      </c>
      <c r="L47" s="47">
        <v>800</v>
      </c>
      <c r="M47" s="48">
        <f t="shared" si="3"/>
        <v>220.8</v>
      </c>
      <c r="N47" s="33"/>
    </row>
    <row r="48" spans="1:14" x14ac:dyDescent="0.2">
      <c r="B48" s="24" t="s">
        <v>66</v>
      </c>
      <c r="C48" s="24" t="s">
        <v>79</v>
      </c>
      <c r="D48" s="33" t="str">
        <f t="shared" si="0"/>
        <v>4x40 W</v>
      </c>
      <c r="E48" s="44" t="s">
        <v>247</v>
      </c>
      <c r="F48" s="33">
        <v>2</v>
      </c>
      <c r="G48" s="33">
        <v>4</v>
      </c>
      <c r="H48" s="33">
        <v>40</v>
      </c>
      <c r="I48" s="25">
        <f t="shared" si="4"/>
        <v>160</v>
      </c>
      <c r="J48" s="25">
        <f t="shared" si="5"/>
        <v>320</v>
      </c>
      <c r="K48" s="46">
        <f t="shared" si="6"/>
        <v>368</v>
      </c>
      <c r="L48" s="47">
        <v>800</v>
      </c>
      <c r="M48" s="48">
        <f t="shared" si="3"/>
        <v>294.39999999999998</v>
      </c>
      <c r="N48" s="33"/>
    </row>
    <row r="49" spans="1:14" x14ac:dyDescent="0.2">
      <c r="B49" s="24" t="s">
        <v>66</v>
      </c>
      <c r="C49" s="24" t="s">
        <v>79</v>
      </c>
      <c r="D49" s="33" t="str">
        <f t="shared" si="0"/>
        <v>1x40 W</v>
      </c>
      <c r="E49" s="44" t="s">
        <v>247</v>
      </c>
      <c r="F49" s="33">
        <v>1</v>
      </c>
      <c r="G49" s="33">
        <v>1</v>
      </c>
      <c r="H49" s="33">
        <v>40</v>
      </c>
      <c r="I49" s="25">
        <f t="shared" si="4"/>
        <v>40</v>
      </c>
      <c r="J49" s="25">
        <f t="shared" si="5"/>
        <v>40</v>
      </c>
      <c r="K49" s="46">
        <f t="shared" si="6"/>
        <v>46</v>
      </c>
      <c r="L49" s="47">
        <v>800</v>
      </c>
      <c r="M49" s="48">
        <f t="shared" si="3"/>
        <v>36.799999999999997</v>
      </c>
      <c r="N49" s="33"/>
    </row>
    <row r="50" spans="1:14" x14ac:dyDescent="0.2">
      <c r="B50" s="24" t="s">
        <v>66</v>
      </c>
      <c r="C50" s="24" t="s">
        <v>80</v>
      </c>
      <c r="D50" s="33" t="str">
        <f t="shared" si="0"/>
        <v>4x40 W</v>
      </c>
      <c r="E50" s="44" t="s">
        <v>247</v>
      </c>
      <c r="F50" s="33">
        <v>2</v>
      </c>
      <c r="G50" s="33">
        <v>4</v>
      </c>
      <c r="H50" s="33">
        <v>40</v>
      </c>
      <c r="I50" s="25">
        <f t="shared" si="4"/>
        <v>160</v>
      </c>
      <c r="J50" s="25">
        <f t="shared" si="5"/>
        <v>320</v>
      </c>
      <c r="K50" s="46">
        <f t="shared" si="6"/>
        <v>368</v>
      </c>
      <c r="L50" s="47">
        <v>400</v>
      </c>
      <c r="M50" s="48">
        <f t="shared" si="3"/>
        <v>147.19999999999999</v>
      </c>
      <c r="N50" s="33"/>
    </row>
    <row r="51" spans="1:14" x14ac:dyDescent="0.2">
      <c r="B51" s="24" t="s">
        <v>66</v>
      </c>
      <c r="C51" s="24" t="s">
        <v>80</v>
      </c>
      <c r="D51" s="33" t="str">
        <f t="shared" si="0"/>
        <v>1x25 W</v>
      </c>
      <c r="E51" s="44" t="s">
        <v>247</v>
      </c>
      <c r="F51" s="33">
        <v>12</v>
      </c>
      <c r="G51" s="33">
        <v>1</v>
      </c>
      <c r="H51" s="33">
        <v>25</v>
      </c>
      <c r="I51" s="25">
        <f t="shared" si="4"/>
        <v>25</v>
      </c>
      <c r="J51" s="25">
        <f t="shared" si="5"/>
        <v>300</v>
      </c>
      <c r="K51" s="46">
        <f t="shared" si="6"/>
        <v>345</v>
      </c>
      <c r="L51" s="47">
        <v>400</v>
      </c>
      <c r="M51" s="48">
        <f t="shared" si="3"/>
        <v>138</v>
      </c>
      <c r="N51" s="33"/>
    </row>
    <row r="52" spans="1:14" x14ac:dyDescent="0.2">
      <c r="B52" s="24" t="s">
        <v>66</v>
      </c>
      <c r="C52" s="24" t="s">
        <v>91</v>
      </c>
      <c r="D52" s="33" t="str">
        <f t="shared" si="0"/>
        <v>4x40 W</v>
      </c>
      <c r="E52" s="44" t="s">
        <v>247</v>
      </c>
      <c r="F52" s="33">
        <v>2</v>
      </c>
      <c r="G52" s="33">
        <v>4</v>
      </c>
      <c r="H52" s="33">
        <v>40</v>
      </c>
      <c r="I52" s="25">
        <f t="shared" si="4"/>
        <v>160</v>
      </c>
      <c r="J52" s="25">
        <f t="shared" si="5"/>
        <v>320</v>
      </c>
      <c r="K52" s="46">
        <f t="shared" si="6"/>
        <v>368</v>
      </c>
      <c r="L52" s="47">
        <v>800</v>
      </c>
      <c r="M52" s="48">
        <f t="shared" si="3"/>
        <v>294.39999999999998</v>
      </c>
      <c r="N52" s="33"/>
    </row>
    <row r="53" spans="1:14" x14ac:dyDescent="0.2">
      <c r="B53" s="24" t="s">
        <v>66</v>
      </c>
      <c r="C53" s="24" t="s">
        <v>91</v>
      </c>
      <c r="D53" s="33" t="str">
        <f t="shared" si="0"/>
        <v>2x40 W</v>
      </c>
      <c r="E53" s="44" t="s">
        <v>247</v>
      </c>
      <c r="F53" s="33">
        <v>2</v>
      </c>
      <c r="G53" s="33">
        <v>2</v>
      </c>
      <c r="H53" s="33">
        <v>40</v>
      </c>
      <c r="I53" s="25">
        <f t="shared" si="4"/>
        <v>80</v>
      </c>
      <c r="J53" s="25">
        <f t="shared" si="5"/>
        <v>160</v>
      </c>
      <c r="K53" s="46">
        <f t="shared" si="6"/>
        <v>184</v>
      </c>
      <c r="L53" s="47">
        <v>800</v>
      </c>
      <c r="M53" s="48">
        <f t="shared" si="3"/>
        <v>147.19999999999999</v>
      </c>
      <c r="N53" s="33"/>
    </row>
    <row r="54" spans="1:14" x14ac:dyDescent="0.2">
      <c r="A54" s="24" t="s">
        <v>226</v>
      </c>
      <c r="B54" s="24" t="s">
        <v>68</v>
      </c>
      <c r="C54" s="24" t="s">
        <v>81</v>
      </c>
      <c r="D54" s="33" t="str">
        <f t="shared" si="0"/>
        <v>4x40 W</v>
      </c>
      <c r="E54" s="44" t="s">
        <v>247</v>
      </c>
      <c r="F54" s="33">
        <v>6</v>
      </c>
      <c r="G54" s="33">
        <v>4</v>
      </c>
      <c r="H54" s="33">
        <v>40</v>
      </c>
      <c r="I54" s="25">
        <f t="shared" si="4"/>
        <v>160</v>
      </c>
      <c r="J54" s="25">
        <f t="shared" si="5"/>
        <v>960</v>
      </c>
      <c r="K54" s="46">
        <f t="shared" si="6"/>
        <v>1104</v>
      </c>
      <c r="L54" s="47">
        <v>800</v>
      </c>
      <c r="M54" s="48">
        <f t="shared" si="3"/>
        <v>883.2</v>
      </c>
      <c r="N54" s="33"/>
    </row>
    <row r="55" spans="1:14" x14ac:dyDescent="0.2">
      <c r="B55" s="24" t="s">
        <v>68</v>
      </c>
      <c r="C55" s="24" t="s">
        <v>92</v>
      </c>
      <c r="D55" s="33" t="str">
        <f t="shared" si="0"/>
        <v>4x40 W</v>
      </c>
      <c r="E55" s="44" t="s">
        <v>247</v>
      </c>
      <c r="F55" s="33">
        <v>3</v>
      </c>
      <c r="G55" s="33">
        <v>4</v>
      </c>
      <c r="H55" s="33">
        <v>40</v>
      </c>
      <c r="I55" s="25">
        <f t="shared" si="4"/>
        <v>160</v>
      </c>
      <c r="J55" s="25">
        <f t="shared" si="5"/>
        <v>480</v>
      </c>
      <c r="K55" s="46">
        <f t="shared" si="6"/>
        <v>552</v>
      </c>
      <c r="L55" s="47">
        <v>800</v>
      </c>
      <c r="M55" s="48">
        <f t="shared" si="3"/>
        <v>441.6</v>
      </c>
      <c r="N55" s="33"/>
    </row>
    <row r="56" spans="1:14" x14ac:dyDescent="0.2">
      <c r="B56" s="24" t="s">
        <v>68</v>
      </c>
      <c r="C56" s="24" t="s">
        <v>92</v>
      </c>
      <c r="D56" s="33" t="str">
        <f t="shared" si="0"/>
        <v>2x40 W</v>
      </c>
      <c r="E56" s="44" t="s">
        <v>247</v>
      </c>
      <c r="F56" s="33">
        <v>2</v>
      </c>
      <c r="G56" s="33">
        <v>2</v>
      </c>
      <c r="H56" s="33">
        <v>40</v>
      </c>
      <c r="I56" s="25">
        <f t="shared" si="4"/>
        <v>80</v>
      </c>
      <c r="J56" s="25">
        <f t="shared" si="5"/>
        <v>160</v>
      </c>
      <c r="K56" s="46">
        <f t="shared" si="6"/>
        <v>184</v>
      </c>
      <c r="L56" s="47">
        <v>800</v>
      </c>
      <c r="M56" s="48">
        <f t="shared" si="3"/>
        <v>147.19999999999999</v>
      </c>
      <c r="N56" s="33"/>
    </row>
    <row r="57" spans="1:14" x14ac:dyDescent="0.2">
      <c r="B57" s="24" t="s">
        <v>68</v>
      </c>
      <c r="C57" s="24" t="s">
        <v>93</v>
      </c>
      <c r="D57" s="33" t="str">
        <f t="shared" si="0"/>
        <v>4x40 W</v>
      </c>
      <c r="E57" s="44" t="s">
        <v>247</v>
      </c>
      <c r="F57" s="33">
        <v>3</v>
      </c>
      <c r="G57" s="33">
        <v>4</v>
      </c>
      <c r="H57" s="33">
        <v>40</v>
      </c>
      <c r="I57" s="25">
        <f t="shared" si="4"/>
        <v>160</v>
      </c>
      <c r="J57" s="25">
        <f t="shared" si="5"/>
        <v>480</v>
      </c>
      <c r="K57" s="46">
        <f t="shared" si="6"/>
        <v>552</v>
      </c>
      <c r="L57" s="47">
        <v>800</v>
      </c>
      <c r="M57" s="48">
        <f t="shared" si="3"/>
        <v>441.6</v>
      </c>
      <c r="N57" s="33"/>
    </row>
    <row r="58" spans="1:14" x14ac:dyDescent="0.2">
      <c r="B58" s="24" t="s">
        <v>68</v>
      </c>
      <c r="C58" s="24" t="s">
        <v>93</v>
      </c>
      <c r="D58" s="33" t="str">
        <f t="shared" si="0"/>
        <v>2x40 W</v>
      </c>
      <c r="E58" s="44" t="s">
        <v>247</v>
      </c>
      <c r="F58" s="33">
        <v>2</v>
      </c>
      <c r="G58" s="33">
        <v>2</v>
      </c>
      <c r="H58" s="33">
        <v>40</v>
      </c>
      <c r="I58" s="25">
        <f t="shared" si="4"/>
        <v>80</v>
      </c>
      <c r="J58" s="25">
        <f t="shared" si="5"/>
        <v>160</v>
      </c>
      <c r="K58" s="46">
        <f t="shared" si="6"/>
        <v>184</v>
      </c>
      <c r="L58" s="47">
        <v>800</v>
      </c>
      <c r="M58" s="48">
        <f t="shared" si="3"/>
        <v>147.19999999999999</v>
      </c>
      <c r="N58" s="33"/>
    </row>
    <row r="59" spans="1:14" x14ac:dyDescent="0.2">
      <c r="B59" s="24" t="s">
        <v>68</v>
      </c>
      <c r="C59" s="24" t="s">
        <v>94</v>
      </c>
      <c r="D59" s="33" t="str">
        <f t="shared" si="0"/>
        <v>4x40 W</v>
      </c>
      <c r="E59" s="44" t="s">
        <v>247</v>
      </c>
      <c r="F59" s="33">
        <v>6</v>
      </c>
      <c r="G59" s="33">
        <v>4</v>
      </c>
      <c r="H59" s="33">
        <v>40</v>
      </c>
      <c r="I59" s="25">
        <f t="shared" si="4"/>
        <v>160</v>
      </c>
      <c r="J59" s="25">
        <f t="shared" si="5"/>
        <v>960</v>
      </c>
      <c r="K59" s="46">
        <f t="shared" si="6"/>
        <v>1104</v>
      </c>
      <c r="L59" s="47">
        <v>400</v>
      </c>
      <c r="M59" s="48">
        <f t="shared" si="3"/>
        <v>441.6</v>
      </c>
      <c r="N59" s="33"/>
    </row>
    <row r="60" spans="1:14" x14ac:dyDescent="0.2">
      <c r="B60" s="24" t="s">
        <v>68</v>
      </c>
      <c r="C60" s="24" t="s">
        <v>95</v>
      </c>
      <c r="D60" s="33" t="str">
        <f t="shared" si="0"/>
        <v>4x40 W</v>
      </c>
      <c r="E60" s="44" t="s">
        <v>247</v>
      </c>
      <c r="F60" s="33">
        <v>3</v>
      </c>
      <c r="G60" s="33">
        <v>4</v>
      </c>
      <c r="H60" s="33">
        <v>40</v>
      </c>
      <c r="I60" s="25">
        <f t="shared" si="4"/>
        <v>160</v>
      </c>
      <c r="J60" s="25">
        <f t="shared" si="5"/>
        <v>480</v>
      </c>
      <c r="K60" s="46">
        <f t="shared" si="6"/>
        <v>552</v>
      </c>
      <c r="L60" s="47">
        <v>400</v>
      </c>
      <c r="M60" s="48">
        <f t="shared" si="3"/>
        <v>220.8</v>
      </c>
      <c r="N60" s="33"/>
    </row>
    <row r="61" spans="1:14" x14ac:dyDescent="0.2">
      <c r="B61" s="24" t="s">
        <v>68</v>
      </c>
      <c r="C61" s="24" t="s">
        <v>92</v>
      </c>
      <c r="D61" s="33" t="str">
        <f t="shared" si="0"/>
        <v>4x40 W</v>
      </c>
      <c r="E61" s="44" t="s">
        <v>247</v>
      </c>
      <c r="F61" s="33">
        <v>5</v>
      </c>
      <c r="G61" s="33">
        <v>4</v>
      </c>
      <c r="H61" s="33">
        <v>40</v>
      </c>
      <c r="I61" s="25">
        <f t="shared" si="4"/>
        <v>160</v>
      </c>
      <c r="J61" s="25">
        <f t="shared" si="5"/>
        <v>800</v>
      </c>
      <c r="K61" s="46">
        <f t="shared" si="6"/>
        <v>919.99999999999989</v>
      </c>
      <c r="L61" s="47">
        <v>800</v>
      </c>
      <c r="M61" s="48">
        <f t="shared" si="3"/>
        <v>735.99999999999989</v>
      </c>
      <c r="N61" s="33"/>
    </row>
    <row r="62" spans="1:14" x14ac:dyDescent="0.2">
      <c r="B62" s="24" t="s">
        <v>68</v>
      </c>
      <c r="C62" s="24" t="s">
        <v>93</v>
      </c>
      <c r="D62" s="33" t="str">
        <f t="shared" si="0"/>
        <v>4x40 W</v>
      </c>
      <c r="E62" s="44" t="s">
        <v>247</v>
      </c>
      <c r="F62" s="33">
        <v>4</v>
      </c>
      <c r="G62" s="33">
        <v>4</v>
      </c>
      <c r="H62" s="33">
        <v>40</v>
      </c>
      <c r="I62" s="25">
        <f t="shared" si="4"/>
        <v>160</v>
      </c>
      <c r="J62" s="25">
        <f t="shared" si="5"/>
        <v>640</v>
      </c>
      <c r="K62" s="46">
        <f t="shared" si="6"/>
        <v>736</v>
      </c>
      <c r="L62" s="47">
        <v>800</v>
      </c>
      <c r="M62" s="48">
        <f t="shared" si="3"/>
        <v>588.79999999999995</v>
      </c>
      <c r="N62" s="33"/>
    </row>
    <row r="63" spans="1:14" x14ac:dyDescent="0.2">
      <c r="B63" s="24" t="s">
        <v>68</v>
      </c>
      <c r="C63" s="24" t="s">
        <v>96</v>
      </c>
      <c r="D63" s="33" t="str">
        <f t="shared" si="0"/>
        <v>2x40 W</v>
      </c>
      <c r="E63" s="44" t="s">
        <v>247</v>
      </c>
      <c r="F63" s="33">
        <v>2</v>
      </c>
      <c r="G63" s="33">
        <v>2</v>
      </c>
      <c r="H63" s="33">
        <v>40</v>
      </c>
      <c r="I63" s="25">
        <f t="shared" si="4"/>
        <v>80</v>
      </c>
      <c r="J63" s="25">
        <f t="shared" si="5"/>
        <v>160</v>
      </c>
      <c r="K63" s="46">
        <f t="shared" si="6"/>
        <v>184</v>
      </c>
      <c r="L63" s="47">
        <v>300</v>
      </c>
      <c r="M63" s="48">
        <f t="shared" si="3"/>
        <v>55.2</v>
      </c>
      <c r="N63" s="33"/>
    </row>
    <row r="64" spans="1:14" x14ac:dyDescent="0.2">
      <c r="B64" s="24" t="s">
        <v>68</v>
      </c>
      <c r="C64" s="24" t="s">
        <v>97</v>
      </c>
      <c r="D64" s="33" t="str">
        <f t="shared" si="0"/>
        <v>4x40 W</v>
      </c>
      <c r="E64" s="44" t="s">
        <v>247</v>
      </c>
      <c r="F64" s="33">
        <v>6</v>
      </c>
      <c r="G64" s="33">
        <v>4</v>
      </c>
      <c r="H64" s="33">
        <v>40</v>
      </c>
      <c r="I64" s="25">
        <f t="shared" si="4"/>
        <v>160</v>
      </c>
      <c r="J64" s="25">
        <f t="shared" si="5"/>
        <v>960</v>
      </c>
      <c r="K64" s="46">
        <f t="shared" si="6"/>
        <v>1104</v>
      </c>
      <c r="L64" s="47">
        <v>800</v>
      </c>
      <c r="M64" s="48">
        <f t="shared" si="3"/>
        <v>883.2</v>
      </c>
      <c r="N64" s="33"/>
    </row>
    <row r="65" spans="1:14" x14ac:dyDescent="0.2">
      <c r="B65" s="24" t="s">
        <v>68</v>
      </c>
      <c r="C65" s="24" t="s">
        <v>98</v>
      </c>
      <c r="D65" s="33" t="str">
        <f t="shared" si="0"/>
        <v>4x40 W</v>
      </c>
      <c r="E65" s="44" t="s">
        <v>247</v>
      </c>
      <c r="F65" s="33">
        <v>5</v>
      </c>
      <c r="G65" s="33">
        <v>4</v>
      </c>
      <c r="H65" s="33">
        <v>40</v>
      </c>
      <c r="I65" s="25">
        <f t="shared" si="4"/>
        <v>160</v>
      </c>
      <c r="J65" s="25">
        <f t="shared" si="5"/>
        <v>800</v>
      </c>
      <c r="K65" s="46">
        <f t="shared" si="6"/>
        <v>919.99999999999989</v>
      </c>
      <c r="L65" s="47">
        <v>800</v>
      </c>
      <c r="M65" s="48">
        <f t="shared" si="3"/>
        <v>735.99999999999989</v>
      </c>
      <c r="N65" s="33"/>
    </row>
    <row r="66" spans="1:14" x14ac:dyDescent="0.2">
      <c r="B66" s="24" t="s">
        <v>68</v>
      </c>
      <c r="C66" s="24" t="s">
        <v>98</v>
      </c>
      <c r="D66" s="33" t="str">
        <f t="shared" si="0"/>
        <v>2x40 W</v>
      </c>
      <c r="E66" s="44" t="s">
        <v>247</v>
      </c>
      <c r="F66" s="33">
        <v>1</v>
      </c>
      <c r="G66" s="33">
        <v>2</v>
      </c>
      <c r="H66" s="33">
        <v>40</v>
      </c>
      <c r="I66" s="25">
        <f t="shared" si="4"/>
        <v>80</v>
      </c>
      <c r="J66" s="25">
        <f t="shared" si="5"/>
        <v>80</v>
      </c>
      <c r="K66" s="46">
        <f t="shared" si="6"/>
        <v>92</v>
      </c>
      <c r="L66" s="47">
        <v>800</v>
      </c>
      <c r="M66" s="48">
        <f t="shared" si="3"/>
        <v>73.599999999999994</v>
      </c>
      <c r="N66" s="33"/>
    </row>
    <row r="67" spans="1:14" x14ac:dyDescent="0.2">
      <c r="A67" s="24" t="s">
        <v>227</v>
      </c>
      <c r="B67" s="24" t="s">
        <v>68</v>
      </c>
      <c r="C67" s="24" t="s">
        <v>84</v>
      </c>
      <c r="D67" s="33" t="str">
        <f t="shared" ref="D67:D93" si="7">G67&amp;"x"&amp;H67&amp;" W"</f>
        <v>4x40 W</v>
      </c>
      <c r="E67" s="44" t="s">
        <v>247</v>
      </c>
      <c r="F67" s="33">
        <v>2</v>
      </c>
      <c r="G67" s="33">
        <v>4</v>
      </c>
      <c r="H67" s="33">
        <v>40</v>
      </c>
      <c r="I67" s="25">
        <f t="shared" si="4"/>
        <v>160</v>
      </c>
      <c r="J67" s="25">
        <f t="shared" si="5"/>
        <v>320</v>
      </c>
      <c r="K67" s="46">
        <f t="shared" si="6"/>
        <v>368</v>
      </c>
      <c r="L67" s="47">
        <v>300</v>
      </c>
      <c r="M67" s="48">
        <f t="shared" si="3"/>
        <v>110.4</v>
      </c>
      <c r="N67" s="33"/>
    </row>
    <row r="68" spans="1:14" x14ac:dyDescent="0.2">
      <c r="B68" s="24" t="s">
        <v>68</v>
      </c>
      <c r="C68" s="24" t="s">
        <v>84</v>
      </c>
      <c r="D68" s="33" t="str">
        <f t="shared" si="7"/>
        <v>2x20 W</v>
      </c>
      <c r="E68" s="44" t="s">
        <v>247</v>
      </c>
      <c r="F68" s="33">
        <v>1</v>
      </c>
      <c r="G68" s="33">
        <v>2</v>
      </c>
      <c r="H68" s="33">
        <v>20</v>
      </c>
      <c r="I68" s="25">
        <f t="shared" si="4"/>
        <v>40</v>
      </c>
      <c r="J68" s="25">
        <f t="shared" si="5"/>
        <v>40</v>
      </c>
      <c r="K68" s="46">
        <f t="shared" si="6"/>
        <v>46</v>
      </c>
      <c r="L68" s="47">
        <v>300</v>
      </c>
      <c r="M68" s="48">
        <f t="shared" ref="M68:M93" si="8">K68*L68/1000</f>
        <v>13.8</v>
      </c>
      <c r="N68" s="33"/>
    </row>
    <row r="69" spans="1:14" x14ac:dyDescent="0.2">
      <c r="B69" s="24" t="s">
        <v>68</v>
      </c>
      <c r="C69" s="24" t="s">
        <v>99</v>
      </c>
      <c r="D69" s="33" t="str">
        <f t="shared" si="7"/>
        <v>3x40 W</v>
      </c>
      <c r="E69" s="44" t="s">
        <v>247</v>
      </c>
      <c r="F69" s="33">
        <v>4</v>
      </c>
      <c r="G69" s="33">
        <v>3</v>
      </c>
      <c r="H69" s="33">
        <v>40</v>
      </c>
      <c r="I69" s="25">
        <f t="shared" si="4"/>
        <v>120</v>
      </c>
      <c r="J69" s="25">
        <f t="shared" si="5"/>
        <v>480</v>
      </c>
      <c r="K69" s="46">
        <f t="shared" si="6"/>
        <v>552</v>
      </c>
      <c r="L69" s="47">
        <v>800</v>
      </c>
      <c r="M69" s="48">
        <f t="shared" si="8"/>
        <v>441.6</v>
      </c>
      <c r="N69" s="33"/>
    </row>
    <row r="70" spans="1:14" x14ac:dyDescent="0.2">
      <c r="B70" s="24" t="s">
        <v>68</v>
      </c>
      <c r="C70" s="24" t="s">
        <v>100</v>
      </c>
      <c r="D70" s="33" t="str">
        <f t="shared" si="7"/>
        <v>4x40 W</v>
      </c>
      <c r="E70" s="44" t="s">
        <v>247</v>
      </c>
      <c r="F70" s="33">
        <v>2</v>
      </c>
      <c r="G70" s="33">
        <v>4</v>
      </c>
      <c r="H70" s="33">
        <v>40</v>
      </c>
      <c r="I70" s="25">
        <f t="shared" si="4"/>
        <v>160</v>
      </c>
      <c r="J70" s="25">
        <f t="shared" si="5"/>
        <v>320</v>
      </c>
      <c r="K70" s="46">
        <f t="shared" si="6"/>
        <v>368</v>
      </c>
      <c r="L70" s="47">
        <v>800</v>
      </c>
      <c r="M70" s="48">
        <f t="shared" si="8"/>
        <v>294.39999999999998</v>
      </c>
      <c r="N70" s="33"/>
    </row>
    <row r="71" spans="1:14" x14ac:dyDescent="0.2">
      <c r="B71" s="24" t="s">
        <v>68</v>
      </c>
      <c r="C71" s="24" t="s">
        <v>100</v>
      </c>
      <c r="D71" s="33" t="str">
        <f t="shared" si="7"/>
        <v>2x40 W</v>
      </c>
      <c r="E71" s="44" t="s">
        <v>247</v>
      </c>
      <c r="F71" s="33">
        <v>2</v>
      </c>
      <c r="G71" s="33">
        <v>2</v>
      </c>
      <c r="H71" s="33">
        <v>40</v>
      </c>
      <c r="I71" s="25">
        <f t="shared" ref="I71:I93" si="9">G71*H71</f>
        <v>80</v>
      </c>
      <c r="J71" s="25">
        <f t="shared" ref="J71:J93" si="10">F71*G71*H71</f>
        <v>160</v>
      </c>
      <c r="K71" s="46">
        <f t="shared" si="6"/>
        <v>184</v>
      </c>
      <c r="L71" s="47">
        <v>800</v>
      </c>
      <c r="M71" s="48">
        <f t="shared" si="8"/>
        <v>147.19999999999999</v>
      </c>
      <c r="N71" s="33"/>
    </row>
    <row r="72" spans="1:14" x14ac:dyDescent="0.2">
      <c r="B72" s="24" t="s">
        <v>68</v>
      </c>
      <c r="C72" s="24" t="s">
        <v>100</v>
      </c>
      <c r="D72" s="33" t="str">
        <f t="shared" si="7"/>
        <v>4x40 W</v>
      </c>
      <c r="E72" s="44" t="s">
        <v>247</v>
      </c>
      <c r="F72" s="33">
        <v>4</v>
      </c>
      <c r="G72" s="33">
        <v>4</v>
      </c>
      <c r="H72" s="33">
        <v>40</v>
      </c>
      <c r="I72" s="25">
        <f t="shared" si="9"/>
        <v>160</v>
      </c>
      <c r="J72" s="25">
        <f t="shared" si="10"/>
        <v>640</v>
      </c>
      <c r="K72" s="46">
        <f t="shared" si="6"/>
        <v>736</v>
      </c>
      <c r="L72" s="47">
        <v>800</v>
      </c>
      <c r="M72" s="48">
        <f t="shared" si="8"/>
        <v>588.79999999999995</v>
      </c>
      <c r="N72" s="33"/>
    </row>
    <row r="73" spans="1:14" x14ac:dyDescent="0.2">
      <c r="B73" s="24" t="s">
        <v>68</v>
      </c>
      <c r="C73" s="24" t="s">
        <v>99</v>
      </c>
      <c r="D73" s="33" t="str">
        <f t="shared" si="7"/>
        <v>3x40 W</v>
      </c>
      <c r="E73" s="44" t="s">
        <v>247</v>
      </c>
      <c r="F73" s="33">
        <v>4</v>
      </c>
      <c r="G73" s="33">
        <v>3</v>
      </c>
      <c r="H73" s="33">
        <v>40</v>
      </c>
      <c r="I73" s="25">
        <f t="shared" si="9"/>
        <v>120</v>
      </c>
      <c r="J73" s="25">
        <f t="shared" si="10"/>
        <v>480</v>
      </c>
      <c r="K73" s="46">
        <f t="shared" si="6"/>
        <v>552</v>
      </c>
      <c r="L73" s="47">
        <v>800</v>
      </c>
      <c r="M73" s="48">
        <f t="shared" si="8"/>
        <v>441.6</v>
      </c>
      <c r="N73" s="33"/>
    </row>
    <row r="74" spans="1:14" x14ac:dyDescent="0.2">
      <c r="B74" s="24" t="s">
        <v>68</v>
      </c>
      <c r="C74" s="24" t="s">
        <v>99</v>
      </c>
      <c r="D74" s="33" t="str">
        <f t="shared" si="7"/>
        <v>3x40 W</v>
      </c>
      <c r="E74" s="44" t="s">
        <v>247</v>
      </c>
      <c r="F74" s="33">
        <v>4</v>
      </c>
      <c r="G74" s="33">
        <v>3</v>
      </c>
      <c r="H74" s="33">
        <v>40</v>
      </c>
      <c r="I74" s="25">
        <f t="shared" si="9"/>
        <v>120</v>
      </c>
      <c r="J74" s="25">
        <f t="shared" si="10"/>
        <v>480</v>
      </c>
      <c r="K74" s="46">
        <f t="shared" si="6"/>
        <v>552</v>
      </c>
      <c r="L74" s="47">
        <v>800</v>
      </c>
      <c r="M74" s="48">
        <f t="shared" si="8"/>
        <v>441.6</v>
      </c>
      <c r="N74" s="33"/>
    </row>
    <row r="75" spans="1:14" x14ac:dyDescent="0.2">
      <c r="B75" s="24" t="s">
        <v>68</v>
      </c>
      <c r="C75" s="24" t="s">
        <v>85</v>
      </c>
      <c r="D75" s="33" t="str">
        <f t="shared" si="7"/>
        <v>4x40 W</v>
      </c>
      <c r="E75" s="44" t="s">
        <v>247</v>
      </c>
      <c r="F75" s="33">
        <v>3</v>
      </c>
      <c r="G75" s="33">
        <v>4</v>
      </c>
      <c r="H75" s="33">
        <v>40</v>
      </c>
      <c r="I75" s="25">
        <f t="shared" si="9"/>
        <v>160</v>
      </c>
      <c r="J75" s="25">
        <f t="shared" si="10"/>
        <v>480</v>
      </c>
      <c r="K75" s="46">
        <f t="shared" ref="K75:K93" si="11">J75*1.15</f>
        <v>552</v>
      </c>
      <c r="L75" s="47">
        <v>400</v>
      </c>
      <c r="M75" s="48">
        <f t="shared" si="8"/>
        <v>220.8</v>
      </c>
      <c r="N75" s="33"/>
    </row>
    <row r="76" spans="1:14" x14ac:dyDescent="0.2">
      <c r="B76" s="24" t="s">
        <v>68</v>
      </c>
      <c r="C76" s="24" t="s">
        <v>101</v>
      </c>
      <c r="D76" s="33" t="str">
        <f t="shared" si="7"/>
        <v>4x40 W</v>
      </c>
      <c r="E76" s="44" t="s">
        <v>247</v>
      </c>
      <c r="F76" s="33">
        <v>4</v>
      </c>
      <c r="G76" s="33">
        <v>4</v>
      </c>
      <c r="H76" s="33">
        <v>40</v>
      </c>
      <c r="I76" s="25">
        <f t="shared" si="9"/>
        <v>160</v>
      </c>
      <c r="J76" s="25">
        <f t="shared" si="10"/>
        <v>640</v>
      </c>
      <c r="K76" s="46">
        <f t="shared" si="11"/>
        <v>736</v>
      </c>
      <c r="L76" s="47">
        <v>800</v>
      </c>
      <c r="M76" s="48">
        <f t="shared" si="8"/>
        <v>588.79999999999995</v>
      </c>
      <c r="N76" s="33"/>
    </row>
    <row r="77" spans="1:14" x14ac:dyDescent="0.2">
      <c r="B77" s="24" t="s">
        <v>68</v>
      </c>
      <c r="C77" s="24" t="s">
        <v>101</v>
      </c>
      <c r="D77" s="33" t="str">
        <f t="shared" si="7"/>
        <v>2x40 W</v>
      </c>
      <c r="E77" s="44" t="s">
        <v>247</v>
      </c>
      <c r="F77" s="33">
        <v>2</v>
      </c>
      <c r="G77" s="33">
        <v>2</v>
      </c>
      <c r="H77" s="33">
        <v>40</v>
      </c>
      <c r="I77" s="25">
        <f t="shared" si="9"/>
        <v>80</v>
      </c>
      <c r="J77" s="25">
        <f t="shared" si="10"/>
        <v>160</v>
      </c>
      <c r="K77" s="46">
        <f t="shared" si="11"/>
        <v>184</v>
      </c>
      <c r="L77" s="47">
        <v>800</v>
      </c>
      <c r="M77" s="48">
        <f t="shared" si="8"/>
        <v>147.19999999999999</v>
      </c>
      <c r="N77" s="33"/>
    </row>
    <row r="78" spans="1:14" x14ac:dyDescent="0.2">
      <c r="B78" s="24" t="s">
        <v>68</v>
      </c>
      <c r="C78" s="24" t="s">
        <v>98</v>
      </c>
      <c r="D78" s="33" t="str">
        <f t="shared" si="7"/>
        <v>4x40 W</v>
      </c>
      <c r="E78" s="44" t="s">
        <v>247</v>
      </c>
      <c r="F78" s="33">
        <v>5</v>
      </c>
      <c r="G78" s="33">
        <v>4</v>
      </c>
      <c r="H78" s="33">
        <v>40</v>
      </c>
      <c r="I78" s="25">
        <f t="shared" si="9"/>
        <v>160</v>
      </c>
      <c r="J78" s="25">
        <f t="shared" si="10"/>
        <v>800</v>
      </c>
      <c r="K78" s="46">
        <f t="shared" si="11"/>
        <v>919.99999999999989</v>
      </c>
      <c r="L78" s="47">
        <v>800</v>
      </c>
      <c r="M78" s="48">
        <f t="shared" si="8"/>
        <v>735.99999999999989</v>
      </c>
      <c r="N78" s="33"/>
    </row>
    <row r="79" spans="1:14" x14ac:dyDescent="0.2">
      <c r="A79" s="24" t="s">
        <v>228</v>
      </c>
      <c r="B79" s="24" t="s">
        <v>69</v>
      </c>
      <c r="C79" s="24" t="s">
        <v>102</v>
      </c>
      <c r="D79" s="33" t="str">
        <f t="shared" si="7"/>
        <v>4x40 W</v>
      </c>
      <c r="E79" s="44" t="s">
        <v>247</v>
      </c>
      <c r="F79" s="33">
        <v>5</v>
      </c>
      <c r="G79" s="33">
        <v>4</v>
      </c>
      <c r="H79" s="33">
        <v>40</v>
      </c>
      <c r="I79" s="25">
        <f t="shared" si="9"/>
        <v>160</v>
      </c>
      <c r="J79" s="25">
        <f t="shared" si="10"/>
        <v>800</v>
      </c>
      <c r="K79" s="46">
        <f t="shared" si="11"/>
        <v>919.99999999999989</v>
      </c>
      <c r="L79" s="47">
        <v>500</v>
      </c>
      <c r="M79" s="48">
        <f t="shared" si="8"/>
        <v>459.99999999999994</v>
      </c>
      <c r="N79" s="33"/>
    </row>
    <row r="80" spans="1:14" x14ac:dyDescent="0.2">
      <c r="B80" s="24" t="s">
        <v>69</v>
      </c>
      <c r="C80" s="24" t="s">
        <v>102</v>
      </c>
      <c r="D80" s="33" t="str">
        <f t="shared" si="7"/>
        <v>4x40 W</v>
      </c>
      <c r="E80" s="44" t="s">
        <v>247</v>
      </c>
      <c r="F80" s="33">
        <v>3</v>
      </c>
      <c r="G80" s="33">
        <v>4</v>
      </c>
      <c r="H80" s="33">
        <v>40</v>
      </c>
      <c r="I80" s="25">
        <f t="shared" si="9"/>
        <v>160</v>
      </c>
      <c r="J80" s="25">
        <f t="shared" si="10"/>
        <v>480</v>
      </c>
      <c r="K80" s="46">
        <f t="shared" si="11"/>
        <v>552</v>
      </c>
      <c r="L80" s="47">
        <v>500</v>
      </c>
      <c r="M80" s="48">
        <f t="shared" si="8"/>
        <v>276</v>
      </c>
      <c r="N80" s="33"/>
    </row>
    <row r="81" spans="1:14" x14ac:dyDescent="0.2">
      <c r="B81" s="24" t="s">
        <v>69</v>
      </c>
      <c r="C81" s="24" t="s">
        <v>102</v>
      </c>
      <c r="D81" s="33" t="str">
        <f t="shared" si="7"/>
        <v>2x40 W</v>
      </c>
      <c r="E81" s="44" t="s">
        <v>247</v>
      </c>
      <c r="F81" s="33">
        <v>2</v>
      </c>
      <c r="G81" s="33">
        <v>2</v>
      </c>
      <c r="H81" s="33">
        <v>40</v>
      </c>
      <c r="I81" s="25">
        <f t="shared" si="9"/>
        <v>80</v>
      </c>
      <c r="J81" s="25">
        <f t="shared" si="10"/>
        <v>160</v>
      </c>
      <c r="K81" s="46">
        <f t="shared" si="11"/>
        <v>184</v>
      </c>
      <c r="L81" s="47">
        <v>500</v>
      </c>
      <c r="M81" s="48">
        <f t="shared" si="8"/>
        <v>92</v>
      </c>
      <c r="N81" s="33"/>
    </row>
    <row r="82" spans="1:14" x14ac:dyDescent="0.2">
      <c r="B82" s="24" t="s">
        <v>69</v>
      </c>
      <c r="C82" s="24" t="s">
        <v>103</v>
      </c>
      <c r="D82" s="33" t="str">
        <f t="shared" si="7"/>
        <v>4x40 W</v>
      </c>
      <c r="E82" s="44" t="s">
        <v>247</v>
      </c>
      <c r="F82" s="33">
        <v>2</v>
      </c>
      <c r="G82" s="33">
        <v>4</v>
      </c>
      <c r="H82" s="33">
        <v>40</v>
      </c>
      <c r="I82" s="25">
        <f t="shared" si="9"/>
        <v>160</v>
      </c>
      <c r="J82" s="25">
        <f t="shared" si="10"/>
        <v>320</v>
      </c>
      <c r="K82" s="46">
        <f t="shared" si="11"/>
        <v>368</v>
      </c>
      <c r="L82" s="47">
        <v>500</v>
      </c>
      <c r="M82" s="48">
        <f t="shared" si="8"/>
        <v>184</v>
      </c>
      <c r="N82" s="33"/>
    </row>
    <row r="83" spans="1:14" x14ac:dyDescent="0.2">
      <c r="B83" s="24" t="s">
        <v>69</v>
      </c>
      <c r="C83" s="24" t="s">
        <v>103</v>
      </c>
      <c r="D83" s="33" t="str">
        <f t="shared" si="7"/>
        <v>2x40 W</v>
      </c>
      <c r="E83" s="44" t="s">
        <v>247</v>
      </c>
      <c r="F83" s="33">
        <v>2</v>
      </c>
      <c r="G83" s="33">
        <v>2</v>
      </c>
      <c r="H83" s="33">
        <v>40</v>
      </c>
      <c r="I83" s="25">
        <f t="shared" si="9"/>
        <v>80</v>
      </c>
      <c r="J83" s="25">
        <f t="shared" si="10"/>
        <v>160</v>
      </c>
      <c r="K83" s="46">
        <f t="shared" si="11"/>
        <v>184</v>
      </c>
      <c r="L83" s="47">
        <v>500</v>
      </c>
      <c r="M83" s="48">
        <f t="shared" si="8"/>
        <v>92</v>
      </c>
      <c r="N83" s="33"/>
    </row>
    <row r="84" spans="1:14" x14ac:dyDescent="0.2">
      <c r="B84" s="24" t="s">
        <v>69</v>
      </c>
      <c r="C84" s="24" t="s">
        <v>104</v>
      </c>
      <c r="D84" s="33" t="str">
        <f t="shared" si="7"/>
        <v>4x40 W</v>
      </c>
      <c r="E84" s="44" t="s">
        <v>247</v>
      </c>
      <c r="F84" s="33">
        <v>2</v>
      </c>
      <c r="G84" s="33">
        <v>4</v>
      </c>
      <c r="H84" s="33">
        <v>40</v>
      </c>
      <c r="I84" s="25">
        <f t="shared" si="9"/>
        <v>160</v>
      </c>
      <c r="J84" s="25">
        <f t="shared" si="10"/>
        <v>320</v>
      </c>
      <c r="K84" s="46">
        <f t="shared" si="11"/>
        <v>368</v>
      </c>
      <c r="L84" s="47">
        <v>500</v>
      </c>
      <c r="M84" s="48">
        <f t="shared" si="8"/>
        <v>184</v>
      </c>
      <c r="N84" s="33"/>
    </row>
    <row r="85" spans="1:14" x14ac:dyDescent="0.2">
      <c r="B85" s="24" t="s">
        <v>69</v>
      </c>
      <c r="C85" s="24" t="s">
        <v>103</v>
      </c>
      <c r="D85" s="33" t="str">
        <f t="shared" si="7"/>
        <v>4x40 W</v>
      </c>
      <c r="E85" s="44" t="s">
        <v>247</v>
      </c>
      <c r="F85" s="33">
        <v>6</v>
      </c>
      <c r="G85" s="33">
        <v>4</v>
      </c>
      <c r="H85" s="33">
        <v>40</v>
      </c>
      <c r="I85" s="25">
        <f t="shared" si="9"/>
        <v>160</v>
      </c>
      <c r="J85" s="25">
        <f t="shared" si="10"/>
        <v>960</v>
      </c>
      <c r="K85" s="46">
        <f t="shared" si="11"/>
        <v>1104</v>
      </c>
      <c r="L85" s="47">
        <v>500</v>
      </c>
      <c r="M85" s="48">
        <f t="shared" si="8"/>
        <v>552</v>
      </c>
      <c r="N85" s="33"/>
    </row>
    <row r="86" spans="1:14" x14ac:dyDescent="0.2">
      <c r="B86" s="24" t="s">
        <v>69</v>
      </c>
      <c r="C86" s="24" t="s">
        <v>101</v>
      </c>
      <c r="D86" s="33" t="str">
        <f t="shared" si="7"/>
        <v>4x40 W</v>
      </c>
      <c r="E86" s="44" t="s">
        <v>247</v>
      </c>
      <c r="F86" s="33">
        <v>2</v>
      </c>
      <c r="G86" s="33">
        <v>4</v>
      </c>
      <c r="H86" s="33">
        <v>40</v>
      </c>
      <c r="I86" s="25">
        <f t="shared" si="9"/>
        <v>160</v>
      </c>
      <c r="J86" s="25">
        <f t="shared" si="10"/>
        <v>320</v>
      </c>
      <c r="K86" s="46">
        <f t="shared" si="11"/>
        <v>368</v>
      </c>
      <c r="L86" s="47">
        <v>500</v>
      </c>
      <c r="M86" s="48">
        <f t="shared" si="8"/>
        <v>184</v>
      </c>
      <c r="N86" s="33"/>
    </row>
    <row r="87" spans="1:14" x14ac:dyDescent="0.2">
      <c r="B87" s="24" t="s">
        <v>69</v>
      </c>
      <c r="C87" s="24" t="s">
        <v>102</v>
      </c>
      <c r="D87" s="33" t="str">
        <f t="shared" si="7"/>
        <v>4x40 W</v>
      </c>
      <c r="E87" s="44" t="s">
        <v>247</v>
      </c>
      <c r="F87" s="33">
        <v>3</v>
      </c>
      <c r="G87" s="33">
        <v>4</v>
      </c>
      <c r="H87" s="33">
        <v>40</v>
      </c>
      <c r="I87" s="25">
        <f t="shared" si="9"/>
        <v>160</v>
      </c>
      <c r="J87" s="25">
        <f t="shared" si="10"/>
        <v>480</v>
      </c>
      <c r="K87" s="46">
        <f t="shared" si="11"/>
        <v>552</v>
      </c>
      <c r="L87" s="47">
        <v>500</v>
      </c>
      <c r="M87" s="48">
        <f t="shared" si="8"/>
        <v>276</v>
      </c>
      <c r="N87" s="33"/>
    </row>
    <row r="88" spans="1:14" x14ac:dyDescent="0.2">
      <c r="B88" s="24" t="s">
        <v>69</v>
      </c>
      <c r="C88" s="24" t="s">
        <v>102</v>
      </c>
      <c r="D88" s="33" t="str">
        <f t="shared" si="7"/>
        <v>2x40 W</v>
      </c>
      <c r="E88" s="44" t="s">
        <v>247</v>
      </c>
      <c r="F88" s="33">
        <v>2</v>
      </c>
      <c r="G88" s="33">
        <v>2</v>
      </c>
      <c r="H88" s="33">
        <v>40</v>
      </c>
      <c r="I88" s="25">
        <f t="shared" si="9"/>
        <v>80</v>
      </c>
      <c r="J88" s="25">
        <f t="shared" si="10"/>
        <v>160</v>
      </c>
      <c r="K88" s="46">
        <f t="shared" si="11"/>
        <v>184</v>
      </c>
      <c r="L88" s="47">
        <v>500</v>
      </c>
      <c r="M88" s="48">
        <f t="shared" si="8"/>
        <v>92</v>
      </c>
      <c r="N88" s="33"/>
    </row>
    <row r="89" spans="1:14" x14ac:dyDescent="0.2">
      <c r="A89" s="24" t="s">
        <v>231</v>
      </c>
      <c r="B89" s="24" t="s">
        <v>213</v>
      </c>
      <c r="C89" s="24" t="s">
        <v>232</v>
      </c>
      <c r="D89" s="33"/>
      <c r="E89" s="44" t="s">
        <v>247</v>
      </c>
      <c r="F89" s="33"/>
      <c r="G89" s="33"/>
      <c r="H89" s="33"/>
      <c r="I89" s="25">
        <f t="shared" ref="I89" si="12">G89*H89</f>
        <v>0</v>
      </c>
      <c r="J89" s="25">
        <f t="shared" ref="J89" si="13">F89*G89*H89</f>
        <v>0</v>
      </c>
      <c r="K89" s="46">
        <f t="shared" si="11"/>
        <v>0</v>
      </c>
      <c r="L89" s="47">
        <v>400</v>
      </c>
      <c r="M89" s="48">
        <f t="shared" si="8"/>
        <v>0</v>
      </c>
      <c r="N89" s="32" t="s">
        <v>234</v>
      </c>
    </row>
    <row r="90" spans="1:14" x14ac:dyDescent="0.2">
      <c r="C90" s="24" t="s">
        <v>233</v>
      </c>
      <c r="D90" s="33"/>
      <c r="E90" s="44" t="s">
        <v>247</v>
      </c>
      <c r="F90" s="33"/>
      <c r="G90" s="33"/>
      <c r="H90" s="33"/>
      <c r="I90" s="25">
        <f t="shared" ref="I90" si="14">G90*H90</f>
        <v>0</v>
      </c>
      <c r="J90" s="25">
        <f t="shared" ref="J90" si="15">F90*G90*H90</f>
        <v>0</v>
      </c>
      <c r="K90" s="46">
        <f t="shared" si="11"/>
        <v>0</v>
      </c>
      <c r="L90" s="47">
        <v>300</v>
      </c>
      <c r="M90" s="48">
        <f t="shared" si="8"/>
        <v>0</v>
      </c>
      <c r="N90" s="32" t="s">
        <v>234</v>
      </c>
    </row>
    <row r="91" spans="1:14" x14ac:dyDescent="0.2">
      <c r="A91" s="24" t="s">
        <v>70</v>
      </c>
      <c r="B91" s="24" t="s">
        <v>70</v>
      </c>
      <c r="C91" s="24" t="s">
        <v>105</v>
      </c>
      <c r="D91" s="33" t="str">
        <f t="shared" si="7"/>
        <v>2x36 W</v>
      </c>
      <c r="E91" s="44" t="s">
        <v>247</v>
      </c>
      <c r="F91" s="33">
        <v>1</v>
      </c>
      <c r="G91" s="33">
        <v>2</v>
      </c>
      <c r="H91" s="33">
        <v>36</v>
      </c>
      <c r="I91" s="25">
        <f t="shared" si="9"/>
        <v>72</v>
      </c>
      <c r="J91" s="25">
        <f t="shared" si="10"/>
        <v>72</v>
      </c>
      <c r="K91" s="46">
        <f t="shared" si="11"/>
        <v>82.8</v>
      </c>
      <c r="L91" s="47">
        <v>400</v>
      </c>
      <c r="M91" s="48">
        <f t="shared" si="8"/>
        <v>33.119999999999997</v>
      </c>
      <c r="N91" s="33"/>
    </row>
    <row r="92" spans="1:14" x14ac:dyDescent="0.2">
      <c r="B92" s="24" t="s">
        <v>71</v>
      </c>
      <c r="C92" s="24" t="s">
        <v>101</v>
      </c>
      <c r="D92" s="33" t="str">
        <f t="shared" si="7"/>
        <v>4x40 W</v>
      </c>
      <c r="E92" s="44" t="s">
        <v>247</v>
      </c>
      <c r="F92" s="33">
        <v>2</v>
      </c>
      <c r="G92" s="33">
        <v>4</v>
      </c>
      <c r="H92" s="33">
        <v>40</v>
      </c>
      <c r="I92" s="25">
        <f t="shared" si="9"/>
        <v>160</v>
      </c>
      <c r="J92" s="25">
        <f t="shared" si="10"/>
        <v>320</v>
      </c>
      <c r="K92" s="46">
        <f t="shared" si="11"/>
        <v>368</v>
      </c>
      <c r="L92" s="47">
        <v>400</v>
      </c>
      <c r="M92" s="48">
        <f t="shared" si="8"/>
        <v>147.19999999999999</v>
      </c>
      <c r="N92" s="33"/>
    </row>
    <row r="93" spans="1:14" x14ac:dyDescent="0.2">
      <c r="B93" s="24" t="s">
        <v>71</v>
      </c>
      <c r="C93" s="24" t="s">
        <v>106</v>
      </c>
      <c r="D93" s="33" t="str">
        <f t="shared" si="7"/>
        <v>4x40 W</v>
      </c>
      <c r="E93" s="44" t="s">
        <v>247</v>
      </c>
      <c r="F93" s="33">
        <v>7</v>
      </c>
      <c r="G93" s="33">
        <v>4</v>
      </c>
      <c r="H93" s="33">
        <v>40</v>
      </c>
      <c r="I93" s="25">
        <f t="shared" si="9"/>
        <v>160</v>
      </c>
      <c r="J93" s="25">
        <f t="shared" si="10"/>
        <v>1120</v>
      </c>
      <c r="K93" s="46">
        <f t="shared" si="11"/>
        <v>1288</v>
      </c>
      <c r="L93" s="47">
        <v>300</v>
      </c>
      <c r="M93" s="48">
        <f t="shared" si="8"/>
        <v>386.4</v>
      </c>
      <c r="N93" s="33"/>
    </row>
    <row r="94" spans="1:14" outlineLevel="1" x14ac:dyDescent="0.2">
      <c r="D94" s="33"/>
      <c r="F94" s="33"/>
      <c r="G94" s="33"/>
      <c r="H94" s="33"/>
      <c r="I94" s="33"/>
      <c r="J94" s="33"/>
      <c r="K94" s="33"/>
      <c r="N94" s="33"/>
    </row>
    <row r="95" spans="1:14" outlineLevel="1" x14ac:dyDescent="0.2">
      <c r="D95" s="33"/>
      <c r="F95" s="34">
        <f>SUBTOTAL(9,F2:F94)</f>
        <v>308</v>
      </c>
      <c r="G95" s="33"/>
      <c r="H95" s="33"/>
      <c r="I95" s="33"/>
      <c r="J95" s="34">
        <f>SUBTOTAL(9,J2:J94)</f>
        <v>38768</v>
      </c>
      <c r="K95" s="34">
        <f>SUBTOTAL(9,K2:K94)</f>
        <v>44355.200000000004</v>
      </c>
      <c r="M95" s="34">
        <f>SUBTOTAL(9,M2:M94)</f>
        <v>29012.539999999994</v>
      </c>
      <c r="N95" s="33"/>
    </row>
    <row r="96" spans="1:14" outlineLevel="1" x14ac:dyDescent="0.2">
      <c r="D96" s="33"/>
      <c r="F96" s="33"/>
      <c r="G96" s="33"/>
      <c r="H96" s="33"/>
      <c r="I96" s="33"/>
      <c r="J96" s="33"/>
      <c r="K96" s="33"/>
      <c r="M96" s="53">
        <f>M95/M97</f>
        <v>0.7501044521433371</v>
      </c>
      <c r="N96" s="33"/>
    </row>
    <row r="97" spans="4:14" outlineLevel="1" x14ac:dyDescent="0.2">
      <c r="D97" s="33"/>
      <c r="F97" s="33"/>
      <c r="G97" s="33"/>
      <c r="H97" s="33"/>
      <c r="I97" s="33"/>
      <c r="J97" s="33"/>
      <c r="K97" s="33"/>
      <c r="L97" s="36" t="s">
        <v>253</v>
      </c>
      <c r="M97" s="34">
        <v>38678</v>
      </c>
      <c r="N97" s="54" t="s">
        <v>254</v>
      </c>
    </row>
    <row r="98" spans="4:14" outlineLevel="1" x14ac:dyDescent="0.2">
      <c r="D98" s="33"/>
      <c r="F98" s="33"/>
      <c r="G98" s="33"/>
      <c r="H98" s="33"/>
      <c r="I98" s="33"/>
      <c r="J98" s="33"/>
      <c r="K98" s="33"/>
      <c r="N98" s="33"/>
    </row>
    <row r="99" spans="4:14" outlineLevel="1" x14ac:dyDescent="0.2"/>
    <row r="100" spans="4:14" outlineLevel="1" x14ac:dyDescent="0.2"/>
    <row r="101" spans="4:14" outlineLevel="1" x14ac:dyDescent="0.2"/>
    <row r="102" spans="4:14" outlineLevel="1" x14ac:dyDescent="0.2"/>
    <row r="103" spans="4:14" outlineLevel="1" x14ac:dyDescent="0.2"/>
    <row r="104" spans="4:14" outlineLevel="1" x14ac:dyDescent="0.2"/>
    <row r="105" spans="4:14" outlineLevel="1" x14ac:dyDescent="0.2"/>
    <row r="106" spans="4:14" outlineLevel="1" x14ac:dyDescent="0.2"/>
    <row r="107" spans="4:14" outlineLevel="1" x14ac:dyDescent="0.2"/>
    <row r="108" spans="4:14" outlineLevel="1" x14ac:dyDescent="0.2"/>
    <row r="109" spans="4:14" outlineLevel="1" x14ac:dyDescent="0.2"/>
    <row r="110" spans="4:14" outlineLevel="1" x14ac:dyDescent="0.2"/>
  </sheetData>
  <autoFilter ref="A1:N93"/>
  <pageMargins left="0.7" right="0.7" top="0.78740157499999996" bottom="0.78740157499999996" header="0.3" footer="0.3"/>
  <pageSetup paperSize="9" scale="47" fitToHeight="0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98"/>
  <sheetViews>
    <sheetView tabSelected="1" workbookViewId="0">
      <selection activeCell="J24" sqref="J24"/>
    </sheetView>
  </sheetViews>
  <sheetFormatPr defaultRowHeight="15" x14ac:dyDescent="0.25"/>
  <cols>
    <col min="1" max="1" width="11.85546875" customWidth="1"/>
    <col min="2" max="2" width="21.42578125" customWidth="1"/>
    <col min="3" max="9" width="9.140625" customWidth="1"/>
    <col min="10" max="10" width="11.42578125" style="24" customWidth="1"/>
    <col min="11" max="12" width="9.140625" style="24"/>
    <col min="13" max="13" width="25.140625" customWidth="1"/>
  </cols>
  <sheetData>
    <row r="1" spans="1:13" ht="51" x14ac:dyDescent="0.25">
      <c r="A1" s="28" t="s">
        <v>230</v>
      </c>
      <c r="B1" s="28" t="s">
        <v>219</v>
      </c>
      <c r="C1" s="29" t="s">
        <v>171</v>
      </c>
      <c r="D1" s="42" t="s">
        <v>245</v>
      </c>
      <c r="E1" s="29" t="s">
        <v>205</v>
      </c>
      <c r="F1" s="29" t="s">
        <v>248</v>
      </c>
      <c r="G1" s="29" t="s">
        <v>257</v>
      </c>
      <c r="H1" s="27" t="s">
        <v>208</v>
      </c>
      <c r="I1" s="27" t="s">
        <v>209</v>
      </c>
      <c r="J1" s="45" t="s">
        <v>249</v>
      </c>
      <c r="K1" s="45" t="s">
        <v>250</v>
      </c>
      <c r="L1" s="45" t="s">
        <v>251</v>
      </c>
      <c r="M1" s="27" t="s">
        <v>211</v>
      </c>
    </row>
    <row r="2" spans="1:13" x14ac:dyDescent="0.25">
      <c r="A2" s="24"/>
      <c r="B2" s="24" t="s">
        <v>107</v>
      </c>
      <c r="C2" s="40" t="str">
        <f>F2&amp;"x"&amp;G2&amp;" W"</f>
        <v>3x40 W</v>
      </c>
      <c r="D2" s="44" t="s">
        <v>247</v>
      </c>
      <c r="E2" s="40">
        <v>30</v>
      </c>
      <c r="F2" s="40">
        <v>3</v>
      </c>
      <c r="G2" s="40">
        <v>40</v>
      </c>
      <c r="H2" s="41">
        <f>G2*F2</f>
        <v>120</v>
      </c>
      <c r="I2" s="41">
        <f t="shared" ref="I2:I11" si="0">F2*G2*E2</f>
        <v>3600</v>
      </c>
      <c r="J2" s="46">
        <f t="shared" ref="J2:J6" si="1">I2*1.15</f>
        <v>4140</v>
      </c>
      <c r="K2" s="47">
        <v>1100</v>
      </c>
      <c r="L2" s="47">
        <f>J2*K2/1000</f>
        <v>4554</v>
      </c>
      <c r="M2" s="32" t="s">
        <v>242</v>
      </c>
    </row>
    <row r="3" spans="1:13" x14ac:dyDescent="0.25">
      <c r="A3" s="24"/>
      <c r="B3" s="24" t="s">
        <v>107</v>
      </c>
      <c r="C3" s="40" t="str">
        <f t="shared" ref="C3:C10" si="2">F3&amp;"x"&amp;G3&amp;" W"</f>
        <v>3x36 W</v>
      </c>
      <c r="D3" s="44" t="s">
        <v>247</v>
      </c>
      <c r="E3" s="40">
        <v>10</v>
      </c>
      <c r="F3" s="40">
        <v>3</v>
      </c>
      <c r="G3" s="40">
        <v>36</v>
      </c>
      <c r="H3" s="41">
        <f t="shared" ref="H3:H11" si="3">G3*F3</f>
        <v>108</v>
      </c>
      <c r="I3" s="41">
        <f t="shared" si="0"/>
        <v>1080</v>
      </c>
      <c r="J3" s="46">
        <f t="shared" si="1"/>
        <v>1242</v>
      </c>
      <c r="K3" s="47">
        <v>1100</v>
      </c>
      <c r="L3" s="48">
        <f>J3*K3/1000</f>
        <v>1366.2</v>
      </c>
      <c r="M3" s="32" t="s">
        <v>242</v>
      </c>
    </row>
    <row r="4" spans="1:13" x14ac:dyDescent="0.25">
      <c r="A4" s="24"/>
      <c r="B4" s="24" t="s">
        <v>109</v>
      </c>
      <c r="C4" s="33" t="str">
        <f t="shared" si="2"/>
        <v>6x60 W</v>
      </c>
      <c r="D4" s="57" t="s">
        <v>246</v>
      </c>
      <c r="E4" s="33">
        <v>1</v>
      </c>
      <c r="F4" s="33">
        <v>6</v>
      </c>
      <c r="G4" s="33">
        <v>60</v>
      </c>
      <c r="H4" s="41">
        <f t="shared" si="3"/>
        <v>360</v>
      </c>
      <c r="I4" s="41">
        <f t="shared" si="0"/>
        <v>360</v>
      </c>
      <c r="J4" s="46">
        <f>I4*1</f>
        <v>360</v>
      </c>
      <c r="K4" s="47">
        <v>250</v>
      </c>
      <c r="L4" s="48">
        <f t="shared" ref="L4:L11" si="4">J4*K4/1000</f>
        <v>90</v>
      </c>
      <c r="M4" s="24"/>
    </row>
    <row r="5" spans="1:13" x14ac:dyDescent="0.25">
      <c r="A5" s="24"/>
      <c r="B5" s="24" t="s">
        <v>107</v>
      </c>
      <c r="C5" s="33" t="str">
        <f t="shared" si="2"/>
        <v>2x40 W</v>
      </c>
      <c r="D5" s="44" t="s">
        <v>247</v>
      </c>
      <c r="E5" s="33">
        <v>11</v>
      </c>
      <c r="F5" s="33">
        <v>2</v>
      </c>
      <c r="G5" s="33">
        <v>40</v>
      </c>
      <c r="H5" s="41">
        <f t="shared" si="3"/>
        <v>80</v>
      </c>
      <c r="I5" s="41">
        <f t="shared" si="0"/>
        <v>880</v>
      </c>
      <c r="J5" s="46">
        <f t="shared" si="1"/>
        <v>1011.9999999999999</v>
      </c>
      <c r="K5" s="47">
        <v>250</v>
      </c>
      <c r="L5" s="48">
        <f t="shared" si="4"/>
        <v>252.99999999999997</v>
      </c>
      <c r="M5" s="24"/>
    </row>
    <row r="6" spans="1:13" x14ac:dyDescent="0.25">
      <c r="A6" s="24"/>
      <c r="B6" s="24" t="s">
        <v>107</v>
      </c>
      <c r="C6" s="33" t="str">
        <f t="shared" si="2"/>
        <v>2x40 W</v>
      </c>
      <c r="D6" s="44" t="s">
        <v>247</v>
      </c>
      <c r="E6" s="33">
        <v>3</v>
      </c>
      <c r="F6" s="33">
        <v>2</v>
      </c>
      <c r="G6" s="33">
        <v>40</v>
      </c>
      <c r="H6" s="41">
        <f t="shared" si="3"/>
        <v>80</v>
      </c>
      <c r="I6" s="41">
        <f t="shared" si="0"/>
        <v>240</v>
      </c>
      <c r="J6" s="46">
        <f t="shared" si="1"/>
        <v>276</v>
      </c>
      <c r="K6" s="47">
        <v>250</v>
      </c>
      <c r="L6" s="48">
        <f t="shared" si="4"/>
        <v>69</v>
      </c>
      <c r="M6" s="24"/>
    </row>
    <row r="7" spans="1:13" x14ac:dyDescent="0.25">
      <c r="A7" s="24"/>
      <c r="B7" s="24" t="s">
        <v>107</v>
      </c>
      <c r="C7" s="33" t="str">
        <f t="shared" si="2"/>
        <v>4x40 W</v>
      </c>
      <c r="D7" s="44" t="s">
        <v>247</v>
      </c>
      <c r="E7" s="33">
        <v>1</v>
      </c>
      <c r="F7" s="33">
        <v>4</v>
      </c>
      <c r="G7" s="33">
        <v>40</v>
      </c>
      <c r="H7" s="41">
        <f t="shared" si="3"/>
        <v>160</v>
      </c>
      <c r="I7" s="41">
        <f t="shared" si="0"/>
        <v>160</v>
      </c>
      <c r="J7" s="46">
        <f>I7*1.15</f>
        <v>184</v>
      </c>
      <c r="K7" s="47">
        <v>250</v>
      </c>
      <c r="L7" s="48">
        <f t="shared" si="4"/>
        <v>46</v>
      </c>
      <c r="M7" s="24"/>
    </row>
    <row r="8" spans="1:13" x14ac:dyDescent="0.25">
      <c r="A8" s="24"/>
      <c r="B8" s="24" t="s">
        <v>110</v>
      </c>
      <c r="C8" s="33" t="str">
        <f t="shared" si="2"/>
        <v>2x40 W</v>
      </c>
      <c r="D8" s="44" t="s">
        <v>247</v>
      </c>
      <c r="E8" s="33">
        <v>5</v>
      </c>
      <c r="F8" s="33">
        <v>2</v>
      </c>
      <c r="G8" s="33">
        <v>40</v>
      </c>
      <c r="H8" s="41">
        <f t="shared" si="3"/>
        <v>80</v>
      </c>
      <c r="I8" s="41">
        <f t="shared" si="0"/>
        <v>400</v>
      </c>
      <c r="J8" s="46">
        <f>I8*1.15</f>
        <v>459.99999999999994</v>
      </c>
      <c r="K8" s="47">
        <v>250</v>
      </c>
      <c r="L8" s="48">
        <f t="shared" si="4"/>
        <v>114.99999999999999</v>
      </c>
      <c r="M8" s="24"/>
    </row>
    <row r="9" spans="1:13" x14ac:dyDescent="0.25">
      <c r="A9" s="24"/>
      <c r="B9" s="24" t="s">
        <v>108</v>
      </c>
      <c r="C9" s="40" t="str">
        <f t="shared" si="2"/>
        <v>1x40 W</v>
      </c>
      <c r="D9" s="57" t="s">
        <v>246</v>
      </c>
      <c r="E9" s="40">
        <v>3</v>
      </c>
      <c r="F9" s="40">
        <v>1</v>
      </c>
      <c r="G9" s="33">
        <v>40</v>
      </c>
      <c r="H9" s="41">
        <f t="shared" si="3"/>
        <v>40</v>
      </c>
      <c r="I9" s="41">
        <f t="shared" si="0"/>
        <v>120</v>
      </c>
      <c r="J9" s="46">
        <f>I9*1</f>
        <v>120</v>
      </c>
      <c r="K9" s="47">
        <v>250</v>
      </c>
      <c r="L9" s="48">
        <f t="shared" si="4"/>
        <v>30</v>
      </c>
      <c r="M9" s="24"/>
    </row>
    <row r="10" spans="1:13" x14ac:dyDescent="0.25">
      <c r="A10" s="24"/>
      <c r="B10" s="24" t="s">
        <v>108</v>
      </c>
      <c r="C10" s="33" t="str">
        <f t="shared" si="2"/>
        <v>2x40 W</v>
      </c>
      <c r="D10" s="44" t="s">
        <v>247</v>
      </c>
      <c r="E10" s="33">
        <v>4</v>
      </c>
      <c r="F10" s="33">
        <v>2</v>
      </c>
      <c r="G10" s="33">
        <v>40</v>
      </c>
      <c r="H10" s="41">
        <f t="shared" si="3"/>
        <v>80</v>
      </c>
      <c r="I10" s="41">
        <f t="shared" si="0"/>
        <v>320</v>
      </c>
      <c r="J10" s="46">
        <f>I10*1.15</f>
        <v>368</v>
      </c>
      <c r="K10" s="47">
        <v>250</v>
      </c>
      <c r="L10" s="48">
        <f t="shared" si="4"/>
        <v>92</v>
      </c>
      <c r="M10" s="24"/>
    </row>
    <row r="11" spans="1:13" x14ac:dyDescent="0.25">
      <c r="A11" s="24"/>
      <c r="B11" s="56" t="s">
        <v>258</v>
      </c>
      <c r="C11" s="47" t="s">
        <v>259</v>
      </c>
      <c r="D11" s="56" t="s">
        <v>260</v>
      </c>
      <c r="E11" s="56">
        <v>4</v>
      </c>
      <c r="F11" s="56">
        <v>1</v>
      </c>
      <c r="G11" s="56">
        <v>150</v>
      </c>
      <c r="H11" s="56">
        <f t="shared" si="3"/>
        <v>150</v>
      </c>
      <c r="I11" s="56">
        <f t="shared" si="0"/>
        <v>600</v>
      </c>
      <c r="J11" s="46">
        <f>I11*1.15</f>
        <v>690</v>
      </c>
      <c r="K11" s="47">
        <v>500</v>
      </c>
      <c r="L11" s="48">
        <f t="shared" si="4"/>
        <v>345</v>
      </c>
    </row>
    <row r="12" spans="1:13" x14ac:dyDescent="0.25">
      <c r="A12" s="24"/>
      <c r="B12" s="24"/>
      <c r="C12" s="24"/>
      <c r="D12" s="24"/>
      <c r="E12" s="24"/>
      <c r="F12" s="24"/>
      <c r="G12" s="24"/>
      <c r="H12" s="24"/>
      <c r="I12" s="24"/>
      <c r="M12" s="39" t="s">
        <v>243</v>
      </c>
    </row>
    <row r="13" spans="1:13" x14ac:dyDescent="0.25">
      <c r="J13"/>
      <c r="K13"/>
      <c r="L13"/>
      <c r="M13" s="39" t="s">
        <v>244</v>
      </c>
    </row>
    <row r="14" spans="1:13" x14ac:dyDescent="0.25">
      <c r="J14"/>
      <c r="K14"/>
      <c r="L14"/>
    </row>
    <row r="15" spans="1:13" x14ac:dyDescent="0.25">
      <c r="E15" s="34">
        <f>SUBTOTAL(9,E2:E11)</f>
        <v>72</v>
      </c>
      <c r="F15" s="33"/>
      <c r="G15" s="33"/>
      <c r="H15" s="33"/>
      <c r="I15" s="34">
        <f>SUBTOTAL(9,I2:I11)</f>
        <v>7760</v>
      </c>
      <c r="J15" s="34">
        <f>SUBTOTAL(9,J2:J11)</f>
        <v>8852</v>
      </c>
      <c r="L15" s="34">
        <f>SUBTOTAL(9,L2:L11)</f>
        <v>6960.2</v>
      </c>
    </row>
    <row r="16" spans="1:13" x14ac:dyDescent="0.25">
      <c r="J16" s="33"/>
      <c r="L16" s="53">
        <f>L15/L17</f>
        <v>0.64303399852180343</v>
      </c>
    </row>
    <row r="17" spans="10:12" x14ac:dyDescent="0.25">
      <c r="J17" s="33"/>
      <c r="K17" s="36" t="s">
        <v>253</v>
      </c>
      <c r="L17" s="34">
        <v>10824</v>
      </c>
    </row>
    <row r="18" spans="10:12" x14ac:dyDescent="0.25">
      <c r="J18"/>
      <c r="K18"/>
      <c r="L18"/>
    </row>
    <row r="19" spans="10:12" x14ac:dyDescent="0.25">
      <c r="J19"/>
      <c r="K19"/>
      <c r="L19"/>
    </row>
    <row r="20" spans="10:12" x14ac:dyDescent="0.25">
      <c r="J20"/>
      <c r="K20"/>
      <c r="L20" s="55">
        <f>L17-L15</f>
        <v>3863.8</v>
      </c>
    </row>
    <row r="21" spans="10:12" x14ac:dyDescent="0.25">
      <c r="J21"/>
      <c r="K21"/>
      <c r="L21"/>
    </row>
    <row r="22" spans="10:12" x14ac:dyDescent="0.25">
      <c r="J22"/>
      <c r="K22"/>
      <c r="L22"/>
    </row>
    <row r="23" spans="10:12" x14ac:dyDescent="0.25">
      <c r="J23"/>
      <c r="K23"/>
      <c r="L23"/>
    </row>
    <row r="24" spans="10:12" x14ac:dyDescent="0.25">
      <c r="J24"/>
      <c r="K24"/>
      <c r="L24"/>
    </row>
    <row r="25" spans="10:12" x14ac:dyDescent="0.25">
      <c r="J25"/>
      <c r="K25"/>
      <c r="L25"/>
    </row>
    <row r="26" spans="10:12" x14ac:dyDescent="0.25">
      <c r="J26"/>
      <c r="K26"/>
      <c r="L26"/>
    </row>
    <row r="27" spans="10:12" x14ac:dyDescent="0.25">
      <c r="J27"/>
      <c r="K27"/>
      <c r="L27"/>
    </row>
    <row r="28" spans="10:12" x14ac:dyDescent="0.25">
      <c r="J28"/>
      <c r="K28"/>
      <c r="L28"/>
    </row>
    <row r="29" spans="10:12" x14ac:dyDescent="0.25">
      <c r="J29"/>
      <c r="K29"/>
      <c r="L29"/>
    </row>
    <row r="30" spans="10:12" x14ac:dyDescent="0.25">
      <c r="J30"/>
      <c r="K30"/>
      <c r="L30"/>
    </row>
    <row r="31" spans="10:12" x14ac:dyDescent="0.25">
      <c r="J31"/>
      <c r="K31"/>
      <c r="L31"/>
    </row>
    <row r="32" spans="10:12" x14ac:dyDescent="0.25">
      <c r="J32"/>
      <c r="K32"/>
      <c r="L32"/>
    </row>
    <row r="33" spans="10:12" x14ac:dyDescent="0.25">
      <c r="J33"/>
      <c r="K33"/>
      <c r="L33"/>
    </row>
    <row r="34" spans="10:12" x14ac:dyDescent="0.25">
      <c r="J34"/>
      <c r="K34"/>
      <c r="L34"/>
    </row>
    <row r="35" spans="10:12" x14ac:dyDescent="0.25">
      <c r="J35"/>
      <c r="K35"/>
      <c r="L35"/>
    </row>
    <row r="36" spans="10:12" x14ac:dyDescent="0.25">
      <c r="J36"/>
      <c r="K36"/>
      <c r="L36"/>
    </row>
    <row r="37" spans="10:12" x14ac:dyDescent="0.25">
      <c r="J37"/>
      <c r="K37"/>
      <c r="L37"/>
    </row>
    <row r="38" spans="10:12" x14ac:dyDescent="0.25">
      <c r="J38"/>
      <c r="K38"/>
      <c r="L38"/>
    </row>
    <row r="39" spans="10:12" x14ac:dyDescent="0.25">
      <c r="J39"/>
      <c r="K39"/>
      <c r="L39"/>
    </row>
    <row r="40" spans="10:12" x14ac:dyDescent="0.25">
      <c r="J40"/>
      <c r="K40"/>
      <c r="L40"/>
    </row>
    <row r="41" spans="10:12" x14ac:dyDescent="0.25">
      <c r="J41"/>
      <c r="K41"/>
      <c r="L41"/>
    </row>
    <row r="42" spans="10:12" x14ac:dyDescent="0.25">
      <c r="J42"/>
      <c r="K42"/>
      <c r="L42"/>
    </row>
    <row r="43" spans="10:12" x14ac:dyDescent="0.25">
      <c r="J43"/>
      <c r="K43"/>
      <c r="L43"/>
    </row>
    <row r="44" spans="10:12" x14ac:dyDescent="0.25">
      <c r="J44"/>
      <c r="K44"/>
      <c r="L44"/>
    </row>
    <row r="45" spans="10:12" x14ac:dyDescent="0.25">
      <c r="J45"/>
      <c r="K45"/>
      <c r="L45"/>
    </row>
    <row r="46" spans="10:12" x14ac:dyDescent="0.25">
      <c r="J46"/>
      <c r="K46"/>
      <c r="L46"/>
    </row>
    <row r="47" spans="10:12" x14ac:dyDescent="0.25">
      <c r="J47"/>
      <c r="K47"/>
      <c r="L47"/>
    </row>
    <row r="48" spans="10:12" x14ac:dyDescent="0.25">
      <c r="J48"/>
      <c r="K48"/>
      <c r="L48"/>
    </row>
    <row r="49" spans="10:12" x14ac:dyDescent="0.25">
      <c r="J49"/>
      <c r="K49"/>
      <c r="L49"/>
    </row>
    <row r="50" spans="10:12" x14ac:dyDescent="0.25">
      <c r="J50"/>
      <c r="K50"/>
      <c r="L50"/>
    </row>
    <row r="51" spans="10:12" x14ac:dyDescent="0.25">
      <c r="J51"/>
      <c r="K51"/>
      <c r="L51"/>
    </row>
    <row r="52" spans="10:12" x14ac:dyDescent="0.25">
      <c r="J52"/>
      <c r="K52"/>
      <c r="L52"/>
    </row>
    <row r="53" spans="10:12" x14ac:dyDescent="0.25">
      <c r="J53"/>
      <c r="K53"/>
      <c r="L53"/>
    </row>
    <row r="54" spans="10:12" x14ac:dyDescent="0.25">
      <c r="J54"/>
      <c r="K54"/>
      <c r="L54"/>
    </row>
    <row r="55" spans="10:12" x14ac:dyDescent="0.25">
      <c r="J55"/>
      <c r="K55"/>
      <c r="L55"/>
    </row>
    <row r="56" spans="10:12" x14ac:dyDescent="0.25">
      <c r="J56"/>
      <c r="K56"/>
      <c r="L56"/>
    </row>
    <row r="57" spans="10:12" x14ac:dyDescent="0.25">
      <c r="J57"/>
      <c r="K57"/>
      <c r="L57"/>
    </row>
    <row r="58" spans="10:12" x14ac:dyDescent="0.25">
      <c r="J58"/>
      <c r="K58"/>
      <c r="L58"/>
    </row>
    <row r="59" spans="10:12" x14ac:dyDescent="0.25">
      <c r="J59"/>
      <c r="K59"/>
      <c r="L59"/>
    </row>
    <row r="60" spans="10:12" x14ac:dyDescent="0.25">
      <c r="J60"/>
      <c r="K60"/>
      <c r="L60"/>
    </row>
    <row r="61" spans="10:12" x14ac:dyDescent="0.25">
      <c r="J61"/>
      <c r="K61"/>
      <c r="L61"/>
    </row>
    <row r="62" spans="10:12" x14ac:dyDescent="0.25">
      <c r="J62"/>
      <c r="K62"/>
      <c r="L62"/>
    </row>
    <row r="63" spans="10:12" x14ac:dyDescent="0.25">
      <c r="J63"/>
      <c r="K63"/>
      <c r="L63"/>
    </row>
    <row r="64" spans="10:12" x14ac:dyDescent="0.25">
      <c r="J64"/>
      <c r="K64"/>
      <c r="L64"/>
    </row>
    <row r="65" spans="10:12" x14ac:dyDescent="0.25">
      <c r="J65"/>
      <c r="K65"/>
      <c r="L65"/>
    </row>
    <row r="66" spans="10:12" x14ac:dyDescent="0.25">
      <c r="J66"/>
      <c r="K66"/>
      <c r="L66"/>
    </row>
    <row r="67" spans="10:12" x14ac:dyDescent="0.25">
      <c r="J67"/>
      <c r="K67"/>
      <c r="L67"/>
    </row>
    <row r="68" spans="10:12" x14ac:dyDescent="0.25">
      <c r="J68"/>
      <c r="K68"/>
      <c r="L68"/>
    </row>
    <row r="69" spans="10:12" x14ac:dyDescent="0.25">
      <c r="J69"/>
      <c r="K69"/>
      <c r="L69"/>
    </row>
    <row r="70" spans="10:12" x14ac:dyDescent="0.25">
      <c r="J70"/>
      <c r="K70"/>
      <c r="L70"/>
    </row>
    <row r="71" spans="10:12" x14ac:dyDescent="0.25">
      <c r="J71"/>
      <c r="K71"/>
      <c r="L71"/>
    </row>
    <row r="72" spans="10:12" x14ac:dyDescent="0.25">
      <c r="J72"/>
      <c r="K72"/>
      <c r="L72"/>
    </row>
    <row r="73" spans="10:12" x14ac:dyDescent="0.25">
      <c r="J73"/>
      <c r="K73"/>
      <c r="L73"/>
    </row>
    <row r="74" spans="10:12" x14ac:dyDescent="0.25">
      <c r="J74"/>
      <c r="K74"/>
      <c r="L74"/>
    </row>
    <row r="75" spans="10:12" x14ac:dyDescent="0.25">
      <c r="J75"/>
      <c r="K75"/>
      <c r="L75"/>
    </row>
    <row r="76" spans="10:12" x14ac:dyDescent="0.25">
      <c r="J76"/>
      <c r="K76"/>
      <c r="L76"/>
    </row>
    <row r="77" spans="10:12" x14ac:dyDescent="0.25">
      <c r="J77"/>
      <c r="K77"/>
      <c r="L77"/>
    </row>
    <row r="78" spans="10:12" x14ac:dyDescent="0.25">
      <c r="J78"/>
      <c r="K78"/>
      <c r="L78"/>
    </row>
    <row r="79" spans="10:12" x14ac:dyDescent="0.25">
      <c r="J79"/>
      <c r="K79"/>
      <c r="L79"/>
    </row>
    <row r="80" spans="10:12" x14ac:dyDescent="0.25">
      <c r="J80"/>
      <c r="K80"/>
      <c r="L80"/>
    </row>
    <row r="81" spans="10:12" x14ac:dyDescent="0.25">
      <c r="J81"/>
      <c r="K81"/>
      <c r="L81"/>
    </row>
    <row r="82" spans="10:12" x14ac:dyDescent="0.25">
      <c r="J82"/>
      <c r="K82"/>
      <c r="L82"/>
    </row>
    <row r="83" spans="10:12" x14ac:dyDescent="0.25">
      <c r="J83"/>
      <c r="K83"/>
      <c r="L83"/>
    </row>
    <row r="84" spans="10:12" x14ac:dyDescent="0.25">
      <c r="J84"/>
      <c r="K84"/>
      <c r="L84"/>
    </row>
    <row r="85" spans="10:12" x14ac:dyDescent="0.25">
      <c r="J85"/>
      <c r="K85"/>
      <c r="L85"/>
    </row>
    <row r="86" spans="10:12" x14ac:dyDescent="0.25">
      <c r="J86"/>
      <c r="K86"/>
      <c r="L86"/>
    </row>
    <row r="87" spans="10:12" x14ac:dyDescent="0.25">
      <c r="J87"/>
      <c r="K87"/>
      <c r="L87"/>
    </row>
    <row r="88" spans="10:12" x14ac:dyDescent="0.25">
      <c r="J88"/>
      <c r="K88"/>
      <c r="L88"/>
    </row>
    <row r="89" spans="10:12" x14ac:dyDescent="0.25">
      <c r="J89"/>
      <c r="K89"/>
      <c r="L89"/>
    </row>
    <row r="90" spans="10:12" x14ac:dyDescent="0.25">
      <c r="J90"/>
      <c r="K90"/>
      <c r="L90"/>
    </row>
    <row r="91" spans="10:12" x14ac:dyDescent="0.25">
      <c r="J91"/>
      <c r="K91"/>
      <c r="L91"/>
    </row>
    <row r="92" spans="10:12" x14ac:dyDescent="0.25">
      <c r="J92"/>
      <c r="K92"/>
      <c r="L92"/>
    </row>
    <row r="93" spans="10:12" x14ac:dyDescent="0.25">
      <c r="J93"/>
      <c r="K93"/>
      <c r="L93"/>
    </row>
    <row r="94" spans="10:12" x14ac:dyDescent="0.25">
      <c r="J94" s="33"/>
    </row>
    <row r="98" spans="10:10" x14ac:dyDescent="0.25">
      <c r="J98" s="33"/>
    </row>
  </sheetData>
  <pageMargins left="0.7" right="0.7" top="0.78740157499999996" bottom="0.78740157499999996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71"/>
  <sheetViews>
    <sheetView zoomScale="85" zoomScaleNormal="85" workbookViewId="0">
      <selection activeCell="M12" sqref="M12"/>
    </sheetView>
  </sheetViews>
  <sheetFormatPr defaultRowHeight="15" outlineLevelCol="1" x14ac:dyDescent="0.25"/>
  <cols>
    <col min="2" max="2" width="18.42578125" customWidth="1"/>
    <col min="3" max="3" width="9.140625" hidden="1" customWidth="1" outlineLevel="1"/>
    <col min="4" max="4" width="30" customWidth="1" collapsed="1"/>
    <col min="5" max="5" width="9.140625" hidden="1" customWidth="1" outlineLevel="1"/>
    <col min="6" max="6" width="23.85546875" customWidth="1" collapsed="1"/>
    <col min="8" max="8" width="9.140625" customWidth="1"/>
    <col min="9" max="9" width="9.85546875" bestFit="1" customWidth="1"/>
  </cols>
  <sheetData>
    <row r="1" spans="1:12" ht="39" x14ac:dyDescent="0.25">
      <c r="B1" s="8" t="s">
        <v>185</v>
      </c>
      <c r="C1" s="8" t="s">
        <v>128</v>
      </c>
      <c r="D1" s="8" t="s">
        <v>194</v>
      </c>
      <c r="E1" s="8" t="s">
        <v>0</v>
      </c>
      <c r="F1" s="8" t="s">
        <v>1</v>
      </c>
      <c r="G1" s="8" t="s">
        <v>2</v>
      </c>
      <c r="H1" s="7" t="s">
        <v>193</v>
      </c>
      <c r="I1" s="2" t="s">
        <v>186</v>
      </c>
      <c r="J1" s="3" t="s">
        <v>3</v>
      </c>
      <c r="L1" s="37" t="s">
        <v>235</v>
      </c>
    </row>
    <row r="2" spans="1:12" x14ac:dyDescent="0.25">
      <c r="A2" t="s">
        <v>236</v>
      </c>
      <c r="B2" s="9" t="s">
        <v>130</v>
      </c>
      <c r="C2" s="9" t="s">
        <v>114</v>
      </c>
      <c r="D2" s="9" t="s">
        <v>121</v>
      </c>
      <c r="E2" s="9" t="s">
        <v>4</v>
      </c>
      <c r="F2" s="9" t="s">
        <v>126</v>
      </c>
      <c r="G2" s="9" t="s">
        <v>187</v>
      </c>
      <c r="H2" s="10">
        <v>70</v>
      </c>
      <c r="I2" s="10">
        <v>8</v>
      </c>
      <c r="J2" s="11">
        <f t="shared" ref="J2" si="0">H2*I2</f>
        <v>560</v>
      </c>
    </row>
    <row r="3" spans="1:12" x14ac:dyDescent="0.25">
      <c r="B3" s="9" t="s">
        <v>130</v>
      </c>
      <c r="C3" s="9" t="s">
        <v>129</v>
      </c>
      <c r="D3" s="9" t="s">
        <v>121</v>
      </c>
      <c r="E3" s="9" t="s">
        <v>4</v>
      </c>
      <c r="F3" s="9" t="s">
        <v>126</v>
      </c>
      <c r="G3" s="9" t="s">
        <v>188</v>
      </c>
      <c r="H3" s="10">
        <v>250</v>
      </c>
      <c r="I3" s="10">
        <v>10</v>
      </c>
      <c r="J3" s="11">
        <f t="shared" ref="J3:J19" si="1">H3*I3</f>
        <v>2500</v>
      </c>
    </row>
    <row r="4" spans="1:12" x14ac:dyDescent="0.25">
      <c r="B4" s="9" t="s">
        <v>130</v>
      </c>
      <c r="C4" s="9" t="s">
        <v>129</v>
      </c>
      <c r="D4" s="9" t="s">
        <v>121</v>
      </c>
      <c r="E4" s="9" t="s">
        <v>4</v>
      </c>
      <c r="F4" s="9" t="s">
        <v>126</v>
      </c>
      <c r="G4" s="9" t="s">
        <v>187</v>
      </c>
      <c r="H4" s="10">
        <v>70</v>
      </c>
      <c r="I4" s="10">
        <v>1</v>
      </c>
      <c r="J4" s="11">
        <f t="shared" si="1"/>
        <v>70</v>
      </c>
    </row>
    <row r="5" spans="1:12" x14ac:dyDescent="0.25">
      <c r="B5" s="9" t="s">
        <v>130</v>
      </c>
      <c r="C5" s="9" t="s">
        <v>111</v>
      </c>
      <c r="D5" s="9" t="s">
        <v>115</v>
      </c>
      <c r="E5" s="9" t="s">
        <v>4</v>
      </c>
      <c r="F5" s="9" t="s">
        <v>126</v>
      </c>
      <c r="G5" s="9" t="s">
        <v>188</v>
      </c>
      <c r="H5" s="10">
        <v>250</v>
      </c>
      <c r="I5" s="10">
        <v>8</v>
      </c>
      <c r="J5" s="11">
        <f t="shared" si="1"/>
        <v>2000</v>
      </c>
    </row>
    <row r="6" spans="1:12" x14ac:dyDescent="0.25">
      <c r="B6" s="9" t="s">
        <v>130</v>
      </c>
      <c r="C6" s="9" t="s">
        <v>111</v>
      </c>
      <c r="D6" s="9" t="s">
        <v>118</v>
      </c>
      <c r="E6" s="9" t="s">
        <v>4</v>
      </c>
      <c r="F6" s="9" t="s">
        <v>127</v>
      </c>
      <c r="G6" s="9" t="s">
        <v>187</v>
      </c>
      <c r="H6" s="10">
        <v>70</v>
      </c>
      <c r="I6" s="10">
        <v>25</v>
      </c>
      <c r="J6" s="11">
        <f t="shared" si="1"/>
        <v>1750</v>
      </c>
    </row>
    <row r="7" spans="1:12" x14ac:dyDescent="0.25">
      <c r="B7" s="9" t="s">
        <v>130</v>
      </c>
      <c r="C7" s="9" t="s">
        <v>111</v>
      </c>
      <c r="D7" s="9" t="s">
        <v>118</v>
      </c>
      <c r="E7" s="9" t="s">
        <v>4</v>
      </c>
      <c r="F7" s="9" t="s">
        <v>126</v>
      </c>
      <c r="G7" s="9" t="s">
        <v>187</v>
      </c>
      <c r="H7" s="10">
        <v>70</v>
      </c>
      <c r="I7" s="10">
        <v>6</v>
      </c>
      <c r="J7" s="11">
        <f t="shared" si="1"/>
        <v>420</v>
      </c>
    </row>
    <row r="8" spans="1:12" x14ac:dyDescent="0.25">
      <c r="B8" s="9" t="s">
        <v>130</v>
      </c>
      <c r="C8" s="9" t="s">
        <v>111</v>
      </c>
      <c r="D8" s="9" t="s">
        <v>119</v>
      </c>
      <c r="E8" s="9" t="s">
        <v>4</v>
      </c>
      <c r="F8" s="9" t="s">
        <v>127</v>
      </c>
      <c r="G8" s="9" t="s">
        <v>187</v>
      </c>
      <c r="H8" s="10">
        <v>70</v>
      </c>
      <c r="I8" s="10">
        <v>3</v>
      </c>
      <c r="J8" s="11">
        <f t="shared" si="1"/>
        <v>210</v>
      </c>
    </row>
    <row r="9" spans="1:12" x14ac:dyDescent="0.25">
      <c r="B9" s="9" t="s">
        <v>130</v>
      </c>
      <c r="C9" s="9" t="s">
        <v>111</v>
      </c>
      <c r="D9" s="9" t="s">
        <v>122</v>
      </c>
      <c r="E9" s="9" t="s">
        <v>4</v>
      </c>
      <c r="F9" s="9" t="s">
        <v>127</v>
      </c>
      <c r="G9" s="9" t="s">
        <v>187</v>
      </c>
      <c r="H9" s="10">
        <v>70</v>
      </c>
      <c r="I9" s="10">
        <v>4</v>
      </c>
      <c r="J9" s="11">
        <f t="shared" si="1"/>
        <v>280</v>
      </c>
    </row>
    <row r="10" spans="1:12" x14ac:dyDescent="0.25">
      <c r="B10" s="9" t="s">
        <v>130</v>
      </c>
      <c r="C10" s="9" t="s">
        <v>111</v>
      </c>
      <c r="D10" s="9" t="s">
        <v>124</v>
      </c>
      <c r="E10" s="9" t="s">
        <v>4</v>
      </c>
      <c r="F10" s="9" t="s">
        <v>127</v>
      </c>
      <c r="G10" s="9" t="s">
        <v>187</v>
      </c>
      <c r="H10" s="10">
        <v>70</v>
      </c>
      <c r="I10" s="10">
        <v>2</v>
      </c>
      <c r="J10" s="11">
        <f t="shared" si="1"/>
        <v>140</v>
      </c>
    </row>
    <row r="11" spans="1:12" x14ac:dyDescent="0.25">
      <c r="B11" s="9" t="s">
        <v>130</v>
      </c>
      <c r="C11" s="9" t="s">
        <v>111</v>
      </c>
      <c r="D11" s="9" t="s">
        <v>124</v>
      </c>
      <c r="E11" s="9" t="s">
        <v>4</v>
      </c>
      <c r="F11" s="9" t="s">
        <v>126</v>
      </c>
      <c r="G11" s="9" t="s">
        <v>187</v>
      </c>
      <c r="H11" s="10">
        <v>70</v>
      </c>
      <c r="I11" s="10">
        <v>4</v>
      </c>
      <c r="J11" s="11">
        <f t="shared" si="1"/>
        <v>280</v>
      </c>
    </row>
    <row r="12" spans="1:12" x14ac:dyDescent="0.25">
      <c r="B12" s="9" t="s">
        <v>130</v>
      </c>
      <c r="C12" s="9" t="s">
        <v>111</v>
      </c>
      <c r="D12" s="9" t="s">
        <v>120</v>
      </c>
      <c r="E12" s="9" t="s">
        <v>4</v>
      </c>
      <c r="F12" s="9" t="s">
        <v>127</v>
      </c>
      <c r="G12" s="9" t="s">
        <v>187</v>
      </c>
      <c r="H12" s="10">
        <v>70</v>
      </c>
      <c r="I12" s="10">
        <v>3</v>
      </c>
      <c r="J12" s="11">
        <f t="shared" si="1"/>
        <v>210</v>
      </c>
    </row>
    <row r="13" spans="1:12" x14ac:dyDescent="0.25">
      <c r="B13" s="9" t="s">
        <v>130</v>
      </c>
      <c r="C13" s="9" t="s">
        <v>111</v>
      </c>
      <c r="D13" s="9" t="s">
        <v>120</v>
      </c>
      <c r="E13" s="9" t="s">
        <v>4</v>
      </c>
      <c r="F13" s="9" t="s">
        <v>126</v>
      </c>
      <c r="G13" s="9" t="s">
        <v>189</v>
      </c>
      <c r="H13" s="10">
        <v>150</v>
      </c>
      <c r="I13" s="10">
        <v>3</v>
      </c>
      <c r="J13" s="11">
        <f t="shared" si="1"/>
        <v>450</v>
      </c>
    </row>
    <row r="14" spans="1:12" x14ac:dyDescent="0.25">
      <c r="B14" s="9" t="s">
        <v>130</v>
      </c>
      <c r="C14" s="9" t="s">
        <v>111</v>
      </c>
      <c r="D14" s="9" t="s">
        <v>123</v>
      </c>
      <c r="E14" s="9" t="s">
        <v>4</v>
      </c>
      <c r="F14" s="9" t="s">
        <v>127</v>
      </c>
      <c r="G14" s="9" t="s">
        <v>187</v>
      </c>
      <c r="H14" s="10">
        <v>70</v>
      </c>
      <c r="I14" s="10">
        <v>3</v>
      </c>
      <c r="J14" s="11">
        <f t="shared" si="1"/>
        <v>210</v>
      </c>
    </row>
    <row r="15" spans="1:12" x14ac:dyDescent="0.25">
      <c r="B15" s="9" t="s">
        <v>130</v>
      </c>
      <c r="C15" s="9" t="s">
        <v>116</v>
      </c>
      <c r="D15" s="9" t="s">
        <v>115</v>
      </c>
      <c r="E15" s="9" t="s">
        <v>4</v>
      </c>
      <c r="F15" s="9" t="s">
        <v>127</v>
      </c>
      <c r="G15" s="9" t="s">
        <v>187</v>
      </c>
      <c r="H15" s="10">
        <v>70</v>
      </c>
      <c r="I15" s="10">
        <v>2</v>
      </c>
      <c r="J15" s="11">
        <f t="shared" si="1"/>
        <v>140</v>
      </c>
    </row>
    <row r="16" spans="1:12" x14ac:dyDescent="0.25">
      <c r="B16" s="9" t="s">
        <v>130</v>
      </c>
      <c r="C16" s="9" t="s">
        <v>116</v>
      </c>
      <c r="D16" s="9" t="s">
        <v>115</v>
      </c>
      <c r="E16" s="9" t="s">
        <v>4</v>
      </c>
      <c r="F16" s="9" t="s">
        <v>126</v>
      </c>
      <c r="G16" s="9" t="s">
        <v>187</v>
      </c>
      <c r="H16" s="10">
        <v>70</v>
      </c>
      <c r="I16" s="10">
        <v>7</v>
      </c>
      <c r="J16" s="11">
        <f t="shared" si="1"/>
        <v>490</v>
      </c>
    </row>
    <row r="17" spans="1:10" x14ac:dyDescent="0.25">
      <c r="B17" s="9" t="s">
        <v>130</v>
      </c>
      <c r="C17" s="9" t="s">
        <v>116</v>
      </c>
      <c r="D17" s="9" t="s">
        <v>125</v>
      </c>
      <c r="E17" s="9" t="s">
        <v>4</v>
      </c>
      <c r="F17" s="9" t="s">
        <v>126</v>
      </c>
      <c r="G17" s="9" t="s">
        <v>188</v>
      </c>
      <c r="H17" s="10">
        <v>250</v>
      </c>
      <c r="I17" s="10">
        <v>1</v>
      </c>
      <c r="J17" s="11">
        <f t="shared" si="1"/>
        <v>250</v>
      </c>
    </row>
    <row r="18" spans="1:10" x14ac:dyDescent="0.25">
      <c r="B18" s="9" t="s">
        <v>130</v>
      </c>
      <c r="C18" s="9" t="s">
        <v>116</v>
      </c>
      <c r="D18" s="9" t="s">
        <v>125</v>
      </c>
      <c r="E18" s="9" t="s">
        <v>4</v>
      </c>
      <c r="F18" s="9" t="s">
        <v>127</v>
      </c>
      <c r="G18" s="9" t="s">
        <v>187</v>
      </c>
      <c r="H18" s="10">
        <v>70</v>
      </c>
      <c r="I18" s="10">
        <v>2</v>
      </c>
      <c r="J18" s="11">
        <f t="shared" si="1"/>
        <v>140</v>
      </c>
    </row>
    <row r="19" spans="1:10" x14ac:dyDescent="0.25">
      <c r="B19" s="9" t="s">
        <v>130</v>
      </c>
      <c r="C19" s="9" t="s">
        <v>117</v>
      </c>
      <c r="D19" s="9" t="s">
        <v>119</v>
      </c>
      <c r="E19" s="9" t="s">
        <v>4</v>
      </c>
      <c r="F19" s="9" t="s">
        <v>126</v>
      </c>
      <c r="G19" s="9" t="s">
        <v>187</v>
      </c>
      <c r="H19" s="10">
        <v>70</v>
      </c>
      <c r="I19" s="10">
        <v>2</v>
      </c>
      <c r="J19" s="11">
        <f t="shared" si="1"/>
        <v>140</v>
      </c>
    </row>
    <row r="20" spans="1:10" x14ac:dyDescent="0.25">
      <c r="A20" t="s">
        <v>237</v>
      </c>
      <c r="B20" s="21" t="s">
        <v>131</v>
      </c>
      <c r="C20" s="21" t="s">
        <v>162</v>
      </c>
      <c r="D20" s="21" t="s">
        <v>132</v>
      </c>
      <c r="E20" s="21" t="s">
        <v>4</v>
      </c>
      <c r="F20" s="21" t="s">
        <v>127</v>
      </c>
      <c r="G20" s="21" t="s">
        <v>187</v>
      </c>
      <c r="H20" s="22">
        <v>70</v>
      </c>
      <c r="I20" s="22">
        <v>2</v>
      </c>
      <c r="J20" s="23">
        <f t="shared" ref="J20" si="2">H20*I20</f>
        <v>140</v>
      </c>
    </row>
    <row r="21" spans="1:10" x14ac:dyDescent="0.25">
      <c r="B21" s="21" t="s">
        <v>131</v>
      </c>
      <c r="C21" s="21" t="s">
        <v>129</v>
      </c>
      <c r="D21" s="21" t="s">
        <v>133</v>
      </c>
      <c r="E21" s="21" t="s">
        <v>4</v>
      </c>
      <c r="F21" s="21" t="s">
        <v>127</v>
      </c>
      <c r="G21" s="21" t="s">
        <v>187</v>
      </c>
      <c r="H21" s="22">
        <v>70</v>
      </c>
      <c r="I21" s="22">
        <v>6</v>
      </c>
      <c r="J21" s="23">
        <f t="shared" ref="J21:J25" si="3">H21*I21</f>
        <v>420</v>
      </c>
    </row>
    <row r="22" spans="1:10" x14ac:dyDescent="0.25">
      <c r="B22" s="21" t="s">
        <v>131</v>
      </c>
      <c r="C22" s="21" t="s">
        <v>129</v>
      </c>
      <c r="D22" s="21" t="s">
        <v>134</v>
      </c>
      <c r="E22" s="21" t="s">
        <v>4</v>
      </c>
      <c r="F22" s="21" t="s">
        <v>127</v>
      </c>
      <c r="G22" s="21" t="s">
        <v>187</v>
      </c>
      <c r="H22" s="22">
        <v>70</v>
      </c>
      <c r="I22" s="22">
        <v>22</v>
      </c>
      <c r="J22" s="23">
        <f t="shared" si="3"/>
        <v>1540</v>
      </c>
    </row>
    <row r="23" spans="1:10" x14ac:dyDescent="0.25">
      <c r="B23" s="21" t="s">
        <v>131</v>
      </c>
      <c r="C23" s="21" t="s">
        <v>129</v>
      </c>
      <c r="D23" s="21" t="s">
        <v>134</v>
      </c>
      <c r="E23" s="21" t="s">
        <v>4</v>
      </c>
      <c r="F23" s="21" t="s">
        <v>126</v>
      </c>
      <c r="G23" s="21" t="s">
        <v>190</v>
      </c>
      <c r="H23" s="22">
        <v>125</v>
      </c>
      <c r="I23" s="22">
        <v>1</v>
      </c>
      <c r="J23" s="23">
        <f t="shared" si="3"/>
        <v>125</v>
      </c>
    </row>
    <row r="24" spans="1:10" x14ac:dyDescent="0.25">
      <c r="B24" s="21" t="s">
        <v>131</v>
      </c>
      <c r="C24" s="21" t="s">
        <v>111</v>
      </c>
      <c r="D24" s="21" t="s">
        <v>135</v>
      </c>
      <c r="E24" s="21" t="s">
        <v>4</v>
      </c>
      <c r="F24" s="21" t="s">
        <v>127</v>
      </c>
      <c r="G24" s="21" t="s">
        <v>187</v>
      </c>
      <c r="H24" s="22">
        <v>70</v>
      </c>
      <c r="I24" s="22">
        <v>16</v>
      </c>
      <c r="J24" s="23">
        <f t="shared" si="3"/>
        <v>1120</v>
      </c>
    </row>
    <row r="25" spans="1:10" x14ac:dyDescent="0.25">
      <c r="B25" s="21" t="s">
        <v>131</v>
      </c>
      <c r="C25" s="21" t="s">
        <v>111</v>
      </c>
      <c r="D25" s="21" t="s">
        <v>135</v>
      </c>
      <c r="E25" s="21" t="s">
        <v>4</v>
      </c>
      <c r="F25" s="21" t="s">
        <v>126</v>
      </c>
      <c r="G25" s="21" t="s">
        <v>188</v>
      </c>
      <c r="H25" s="22">
        <v>250</v>
      </c>
      <c r="I25" s="22">
        <v>1</v>
      </c>
      <c r="J25" s="23">
        <f t="shared" si="3"/>
        <v>250</v>
      </c>
    </row>
    <row r="26" spans="1:10" x14ac:dyDescent="0.25">
      <c r="A26" t="s">
        <v>238</v>
      </c>
      <c r="B26" s="15" t="s">
        <v>136</v>
      </c>
      <c r="C26" s="15" t="s">
        <v>162</v>
      </c>
      <c r="D26" s="15" t="s">
        <v>141</v>
      </c>
      <c r="E26" s="15" t="s">
        <v>4</v>
      </c>
      <c r="F26" s="15" t="s">
        <v>155</v>
      </c>
      <c r="G26" s="15" t="s">
        <v>191</v>
      </c>
      <c r="H26" s="16">
        <v>40</v>
      </c>
      <c r="I26" s="16">
        <v>18</v>
      </c>
      <c r="J26" s="17">
        <f t="shared" ref="J26:J55" si="4">H26*I26</f>
        <v>720</v>
      </c>
    </row>
    <row r="27" spans="1:10" x14ac:dyDescent="0.25">
      <c r="B27" s="15" t="s">
        <v>136</v>
      </c>
      <c r="C27" s="15" t="s">
        <v>129</v>
      </c>
      <c r="D27" s="15" t="s">
        <v>142</v>
      </c>
      <c r="E27" s="15" t="s">
        <v>4</v>
      </c>
      <c r="F27" s="15" t="s">
        <v>156</v>
      </c>
      <c r="G27" s="15" t="s">
        <v>191</v>
      </c>
      <c r="H27" s="16">
        <v>40</v>
      </c>
      <c r="I27" s="16">
        <v>4</v>
      </c>
      <c r="J27" s="17">
        <f t="shared" si="4"/>
        <v>160</v>
      </c>
    </row>
    <row r="28" spans="1:10" x14ac:dyDescent="0.25">
      <c r="B28" s="15" t="s">
        <v>136</v>
      </c>
      <c r="C28" s="15" t="s">
        <v>129</v>
      </c>
      <c r="D28" s="15" t="s">
        <v>143</v>
      </c>
      <c r="E28" s="15" t="s">
        <v>4</v>
      </c>
      <c r="F28" s="15" t="s">
        <v>155</v>
      </c>
      <c r="G28" s="15" t="s">
        <v>191</v>
      </c>
      <c r="H28" s="16">
        <v>40</v>
      </c>
      <c r="I28" s="16">
        <v>5</v>
      </c>
      <c r="J28" s="17">
        <f t="shared" si="4"/>
        <v>200</v>
      </c>
    </row>
    <row r="29" spans="1:10" x14ac:dyDescent="0.25">
      <c r="B29" s="15" t="s">
        <v>136</v>
      </c>
      <c r="C29" s="15" t="s">
        <v>129</v>
      </c>
      <c r="D29" s="15" t="s">
        <v>144</v>
      </c>
      <c r="E29" s="15" t="s">
        <v>4</v>
      </c>
      <c r="F29" s="15" t="s">
        <v>155</v>
      </c>
      <c r="G29" s="15" t="s">
        <v>191</v>
      </c>
      <c r="H29" s="16">
        <v>40</v>
      </c>
      <c r="I29" s="16">
        <v>8</v>
      </c>
      <c r="J29" s="17">
        <f t="shared" si="4"/>
        <v>320</v>
      </c>
    </row>
    <row r="30" spans="1:10" x14ac:dyDescent="0.25">
      <c r="B30" s="15" t="s">
        <v>136</v>
      </c>
      <c r="C30" s="15" t="s">
        <v>129</v>
      </c>
      <c r="D30" s="15" t="s">
        <v>144</v>
      </c>
      <c r="E30" s="15" t="s">
        <v>4</v>
      </c>
      <c r="F30" s="15" t="s">
        <v>157</v>
      </c>
      <c r="G30" s="15" t="s">
        <v>187</v>
      </c>
      <c r="H30" s="16">
        <v>70</v>
      </c>
      <c r="I30" s="16">
        <v>1</v>
      </c>
      <c r="J30" s="17">
        <f t="shared" si="4"/>
        <v>70</v>
      </c>
    </row>
    <row r="31" spans="1:10" x14ac:dyDescent="0.25">
      <c r="B31" s="15" t="s">
        <v>136</v>
      </c>
      <c r="C31" s="15" t="s">
        <v>129</v>
      </c>
      <c r="D31" s="15" t="s">
        <v>144</v>
      </c>
      <c r="E31" s="15" t="s">
        <v>4</v>
      </c>
      <c r="F31" s="15" t="s">
        <v>155</v>
      </c>
      <c r="G31" s="15" t="s">
        <v>192</v>
      </c>
      <c r="H31" s="16">
        <v>80</v>
      </c>
      <c r="I31" s="16">
        <v>3</v>
      </c>
      <c r="J31" s="17">
        <f t="shared" si="4"/>
        <v>240</v>
      </c>
    </row>
    <row r="32" spans="1:10" x14ac:dyDescent="0.25">
      <c r="B32" s="15" t="s">
        <v>136</v>
      </c>
      <c r="C32" s="15" t="s">
        <v>111</v>
      </c>
      <c r="D32" s="15" t="s">
        <v>145</v>
      </c>
      <c r="E32" s="15" t="s">
        <v>4</v>
      </c>
      <c r="F32" s="15" t="s">
        <v>158</v>
      </c>
      <c r="G32" s="15" t="s">
        <v>188</v>
      </c>
      <c r="H32" s="16">
        <v>250</v>
      </c>
      <c r="I32" s="16">
        <v>7</v>
      </c>
      <c r="J32" s="17">
        <f t="shared" si="4"/>
        <v>1750</v>
      </c>
    </row>
    <row r="33" spans="2:10" x14ac:dyDescent="0.25">
      <c r="B33" s="15" t="s">
        <v>136</v>
      </c>
      <c r="C33" s="15" t="s">
        <v>111</v>
      </c>
      <c r="D33" s="15" t="s">
        <v>145</v>
      </c>
      <c r="E33" s="15" t="s">
        <v>4</v>
      </c>
      <c r="F33" s="15" t="s">
        <v>157</v>
      </c>
      <c r="G33" s="15" t="s">
        <v>189</v>
      </c>
      <c r="H33" s="16">
        <v>150</v>
      </c>
      <c r="I33" s="16">
        <v>2</v>
      </c>
      <c r="J33" s="17">
        <f t="shared" si="4"/>
        <v>300</v>
      </c>
    </row>
    <row r="34" spans="2:10" x14ac:dyDescent="0.25">
      <c r="B34" s="15" t="s">
        <v>136</v>
      </c>
      <c r="C34" s="15" t="s">
        <v>111</v>
      </c>
      <c r="D34" s="15" t="s">
        <v>151</v>
      </c>
      <c r="E34" s="15" t="s">
        <v>4</v>
      </c>
      <c r="F34" s="15" t="s">
        <v>155</v>
      </c>
      <c r="G34" s="15" t="s">
        <v>191</v>
      </c>
      <c r="H34" s="16">
        <v>40</v>
      </c>
      <c r="I34" s="16">
        <v>2</v>
      </c>
      <c r="J34" s="17">
        <f t="shared" si="4"/>
        <v>80</v>
      </c>
    </row>
    <row r="35" spans="2:10" x14ac:dyDescent="0.25">
      <c r="B35" s="15" t="s">
        <v>136</v>
      </c>
      <c r="C35" s="15" t="s">
        <v>111</v>
      </c>
      <c r="D35" s="15" t="s">
        <v>146</v>
      </c>
      <c r="E35" s="15" t="s">
        <v>4</v>
      </c>
      <c r="F35" s="15" t="s">
        <v>155</v>
      </c>
      <c r="G35" s="15" t="s">
        <v>191</v>
      </c>
      <c r="H35" s="16">
        <v>40</v>
      </c>
      <c r="I35" s="16">
        <v>15</v>
      </c>
      <c r="J35" s="17">
        <f t="shared" si="4"/>
        <v>600</v>
      </c>
    </row>
    <row r="36" spans="2:10" x14ac:dyDescent="0.25">
      <c r="B36" s="15" t="s">
        <v>136</v>
      </c>
      <c r="C36" s="15" t="s">
        <v>111</v>
      </c>
      <c r="D36" s="15" t="s">
        <v>152</v>
      </c>
      <c r="E36" s="15" t="s">
        <v>4</v>
      </c>
      <c r="F36" s="15" t="s">
        <v>155</v>
      </c>
      <c r="G36" s="15" t="s">
        <v>191</v>
      </c>
      <c r="H36" s="16">
        <v>40</v>
      </c>
      <c r="I36" s="16">
        <v>6</v>
      </c>
      <c r="J36" s="17">
        <f t="shared" si="4"/>
        <v>240</v>
      </c>
    </row>
    <row r="37" spans="2:10" x14ac:dyDescent="0.25">
      <c r="B37" s="15" t="s">
        <v>136</v>
      </c>
      <c r="C37" s="15" t="s">
        <v>111</v>
      </c>
      <c r="D37" s="15" t="s">
        <v>152</v>
      </c>
      <c r="E37" s="15" t="s">
        <v>4</v>
      </c>
      <c r="F37" s="15" t="s">
        <v>157</v>
      </c>
      <c r="G37" s="15" t="s">
        <v>189</v>
      </c>
      <c r="H37" s="16">
        <v>150</v>
      </c>
      <c r="I37" s="16">
        <v>2</v>
      </c>
      <c r="J37" s="17">
        <f t="shared" si="4"/>
        <v>300</v>
      </c>
    </row>
    <row r="38" spans="2:10" x14ac:dyDescent="0.25">
      <c r="B38" s="15" t="s">
        <v>136</v>
      </c>
      <c r="C38" s="15" t="s">
        <v>111</v>
      </c>
      <c r="D38" s="15" t="s">
        <v>153</v>
      </c>
      <c r="E38" s="15" t="s">
        <v>4</v>
      </c>
      <c r="F38" s="15" t="s">
        <v>158</v>
      </c>
      <c r="G38" s="15" t="s">
        <v>190</v>
      </c>
      <c r="H38" s="16">
        <v>125</v>
      </c>
      <c r="I38" s="16">
        <v>3</v>
      </c>
      <c r="J38" s="17">
        <f t="shared" si="4"/>
        <v>375</v>
      </c>
    </row>
    <row r="39" spans="2:10" x14ac:dyDescent="0.25">
      <c r="B39" s="15" t="s">
        <v>136</v>
      </c>
      <c r="C39" s="15" t="s">
        <v>112</v>
      </c>
      <c r="D39" s="15" t="s">
        <v>145</v>
      </c>
      <c r="E39" s="15" t="s">
        <v>4</v>
      </c>
      <c r="F39" s="15" t="s">
        <v>155</v>
      </c>
      <c r="G39" s="15" t="s">
        <v>191</v>
      </c>
      <c r="H39" s="16">
        <v>40</v>
      </c>
      <c r="I39" s="16">
        <v>2</v>
      </c>
      <c r="J39" s="17">
        <f t="shared" si="4"/>
        <v>80</v>
      </c>
    </row>
    <row r="40" spans="2:10" x14ac:dyDescent="0.25">
      <c r="B40" s="15" t="s">
        <v>136</v>
      </c>
      <c r="C40" s="15" t="s">
        <v>112</v>
      </c>
      <c r="D40" s="15" t="s">
        <v>145</v>
      </c>
      <c r="E40" s="15" t="s">
        <v>4</v>
      </c>
      <c r="F40" s="15" t="s">
        <v>159</v>
      </c>
      <c r="G40" s="15" t="s">
        <v>188</v>
      </c>
      <c r="H40" s="16">
        <v>250</v>
      </c>
      <c r="I40" s="16">
        <v>2</v>
      </c>
      <c r="J40" s="17">
        <f t="shared" si="4"/>
        <v>500</v>
      </c>
    </row>
    <row r="41" spans="2:10" x14ac:dyDescent="0.25">
      <c r="B41" s="15" t="s">
        <v>136</v>
      </c>
      <c r="C41" s="15" t="s">
        <v>112</v>
      </c>
      <c r="D41" s="15" t="s">
        <v>145</v>
      </c>
      <c r="E41" s="15" t="s">
        <v>4</v>
      </c>
      <c r="F41" s="15" t="s">
        <v>157</v>
      </c>
      <c r="G41" s="15" t="s">
        <v>189</v>
      </c>
      <c r="H41" s="16">
        <v>150</v>
      </c>
      <c r="I41" s="16">
        <v>2</v>
      </c>
      <c r="J41" s="17">
        <f t="shared" si="4"/>
        <v>300</v>
      </c>
    </row>
    <row r="42" spans="2:10" x14ac:dyDescent="0.25">
      <c r="B42" s="15" t="s">
        <v>136</v>
      </c>
      <c r="C42" s="15" t="s">
        <v>112</v>
      </c>
      <c r="D42" s="15" t="s">
        <v>154</v>
      </c>
      <c r="E42" s="15" t="s">
        <v>4</v>
      </c>
      <c r="F42" s="15" t="s">
        <v>158</v>
      </c>
      <c r="G42" s="15" t="s">
        <v>187</v>
      </c>
      <c r="H42" s="16">
        <v>70</v>
      </c>
      <c r="I42" s="16">
        <v>26</v>
      </c>
      <c r="J42" s="17">
        <f t="shared" si="4"/>
        <v>1820</v>
      </c>
    </row>
    <row r="43" spans="2:10" x14ac:dyDescent="0.25">
      <c r="B43" s="15" t="s">
        <v>136</v>
      </c>
      <c r="C43" s="15" t="s">
        <v>112</v>
      </c>
      <c r="D43" s="15" t="s">
        <v>154</v>
      </c>
      <c r="E43" s="15" t="s">
        <v>4</v>
      </c>
      <c r="F43" s="15" t="s">
        <v>160</v>
      </c>
      <c r="G43" s="15" t="s">
        <v>188</v>
      </c>
      <c r="H43" s="16">
        <v>250</v>
      </c>
      <c r="I43" s="16">
        <v>2</v>
      </c>
      <c r="J43" s="17">
        <f t="shared" si="4"/>
        <v>500</v>
      </c>
    </row>
    <row r="44" spans="2:10" x14ac:dyDescent="0.25">
      <c r="B44" s="15" t="s">
        <v>136</v>
      </c>
      <c r="C44" s="15" t="s">
        <v>112</v>
      </c>
      <c r="D44" s="15" t="s">
        <v>118</v>
      </c>
      <c r="E44" s="15" t="s">
        <v>4</v>
      </c>
      <c r="F44" s="15" t="s">
        <v>157</v>
      </c>
      <c r="G44" s="15" t="s">
        <v>187</v>
      </c>
      <c r="H44" s="16">
        <v>70</v>
      </c>
      <c r="I44" s="16">
        <v>1</v>
      </c>
      <c r="J44" s="17">
        <f t="shared" si="4"/>
        <v>70</v>
      </c>
    </row>
    <row r="45" spans="2:10" x14ac:dyDescent="0.25">
      <c r="B45" s="15" t="s">
        <v>136</v>
      </c>
      <c r="C45" s="15" t="s">
        <v>112</v>
      </c>
      <c r="D45" s="15" t="s">
        <v>147</v>
      </c>
      <c r="E45" s="15" t="s">
        <v>4</v>
      </c>
      <c r="F45" s="15" t="s">
        <v>157</v>
      </c>
      <c r="G45" s="15" t="s">
        <v>189</v>
      </c>
      <c r="H45" s="16">
        <v>150</v>
      </c>
      <c r="I45" s="16">
        <v>9</v>
      </c>
      <c r="J45" s="17">
        <f t="shared" si="4"/>
        <v>1350</v>
      </c>
    </row>
    <row r="46" spans="2:10" x14ac:dyDescent="0.25">
      <c r="B46" s="15" t="s">
        <v>136</v>
      </c>
      <c r="C46" s="15" t="s">
        <v>113</v>
      </c>
      <c r="D46" s="15" t="s">
        <v>145</v>
      </c>
      <c r="E46" s="15" t="s">
        <v>4</v>
      </c>
      <c r="F46" s="15" t="s">
        <v>158</v>
      </c>
      <c r="G46" s="15" t="s">
        <v>188</v>
      </c>
      <c r="H46" s="16">
        <v>250</v>
      </c>
      <c r="I46" s="16">
        <v>1</v>
      </c>
      <c r="J46" s="17">
        <f t="shared" si="4"/>
        <v>250</v>
      </c>
    </row>
    <row r="47" spans="2:10" x14ac:dyDescent="0.25">
      <c r="B47" s="15" t="s">
        <v>136</v>
      </c>
      <c r="C47" s="15" t="s">
        <v>113</v>
      </c>
      <c r="D47" s="15" t="s">
        <v>145</v>
      </c>
      <c r="E47" s="15" t="s">
        <v>4</v>
      </c>
      <c r="F47" s="15" t="s">
        <v>157</v>
      </c>
      <c r="G47" s="15" t="s">
        <v>189</v>
      </c>
      <c r="H47" s="16">
        <v>150</v>
      </c>
      <c r="I47" s="16">
        <v>1</v>
      </c>
      <c r="J47" s="17">
        <f t="shared" si="4"/>
        <v>150</v>
      </c>
    </row>
    <row r="48" spans="2:10" x14ac:dyDescent="0.25">
      <c r="B48" s="15" t="s">
        <v>136</v>
      </c>
      <c r="C48" s="15" t="s">
        <v>113</v>
      </c>
      <c r="D48" s="15" t="s">
        <v>145</v>
      </c>
      <c r="E48" s="15" t="s">
        <v>4</v>
      </c>
      <c r="F48" s="15" t="s">
        <v>155</v>
      </c>
      <c r="G48" s="15" t="s">
        <v>191</v>
      </c>
      <c r="H48" s="16">
        <v>40</v>
      </c>
      <c r="I48" s="16">
        <v>5</v>
      </c>
      <c r="J48" s="17">
        <f t="shared" si="4"/>
        <v>200</v>
      </c>
    </row>
    <row r="49" spans="1:10" x14ac:dyDescent="0.25">
      <c r="B49" s="15" t="s">
        <v>136</v>
      </c>
      <c r="C49" s="15" t="s">
        <v>113</v>
      </c>
      <c r="D49" s="15" t="s">
        <v>148</v>
      </c>
      <c r="E49" s="15" t="s">
        <v>4</v>
      </c>
      <c r="F49" s="15" t="s">
        <v>161</v>
      </c>
      <c r="G49" s="15" t="s">
        <v>191</v>
      </c>
      <c r="H49" s="16">
        <v>40</v>
      </c>
      <c r="I49" s="16">
        <v>24</v>
      </c>
      <c r="J49" s="17">
        <f t="shared" si="4"/>
        <v>960</v>
      </c>
    </row>
    <row r="50" spans="1:10" x14ac:dyDescent="0.25">
      <c r="B50" s="15" t="s">
        <v>136</v>
      </c>
      <c r="C50" s="15" t="s">
        <v>113</v>
      </c>
      <c r="D50" s="15" t="s">
        <v>148</v>
      </c>
      <c r="E50" s="15" t="s">
        <v>4</v>
      </c>
      <c r="F50" s="15" t="s">
        <v>155</v>
      </c>
      <c r="G50" s="15" t="s">
        <v>192</v>
      </c>
      <c r="H50" s="16">
        <v>80</v>
      </c>
      <c r="I50" s="16">
        <v>4</v>
      </c>
      <c r="J50" s="17">
        <f t="shared" si="4"/>
        <v>320</v>
      </c>
    </row>
    <row r="51" spans="1:10" x14ac:dyDescent="0.25">
      <c r="B51" s="15" t="s">
        <v>136</v>
      </c>
      <c r="C51" s="15" t="s">
        <v>139</v>
      </c>
      <c r="D51" s="15" t="s">
        <v>149</v>
      </c>
      <c r="E51" s="15" t="s">
        <v>4</v>
      </c>
      <c r="F51" s="15" t="s">
        <v>155</v>
      </c>
      <c r="G51" s="15" t="s">
        <v>191</v>
      </c>
      <c r="H51" s="16">
        <v>40</v>
      </c>
      <c r="I51" s="16">
        <v>4</v>
      </c>
      <c r="J51" s="17">
        <f t="shared" si="4"/>
        <v>160</v>
      </c>
    </row>
    <row r="52" spans="1:10" x14ac:dyDescent="0.25">
      <c r="B52" s="15" t="s">
        <v>136</v>
      </c>
      <c r="C52" s="15" t="s">
        <v>139</v>
      </c>
      <c r="D52" s="15" t="s">
        <v>150</v>
      </c>
      <c r="E52" s="15" t="s">
        <v>4</v>
      </c>
      <c r="F52" s="15" t="s">
        <v>155</v>
      </c>
      <c r="G52" s="15" t="s">
        <v>192</v>
      </c>
      <c r="H52" s="16">
        <v>80</v>
      </c>
      <c r="I52" s="16">
        <v>8</v>
      </c>
      <c r="J52" s="17">
        <f t="shared" si="4"/>
        <v>640</v>
      </c>
    </row>
    <row r="53" spans="1:10" x14ac:dyDescent="0.25">
      <c r="B53" s="15" t="s">
        <v>136</v>
      </c>
      <c r="C53" s="15" t="s">
        <v>139</v>
      </c>
      <c r="D53" s="15" t="s">
        <v>150</v>
      </c>
      <c r="E53" s="15" t="s">
        <v>4</v>
      </c>
      <c r="F53" s="15" t="s">
        <v>157</v>
      </c>
      <c r="G53" s="15" t="s">
        <v>189</v>
      </c>
      <c r="H53" s="16">
        <v>150</v>
      </c>
      <c r="I53" s="16">
        <v>5</v>
      </c>
      <c r="J53" s="17">
        <f t="shared" si="4"/>
        <v>750</v>
      </c>
    </row>
    <row r="54" spans="1:10" x14ac:dyDescent="0.25">
      <c r="B54" s="15" t="s">
        <v>136</v>
      </c>
      <c r="C54" s="15" t="s">
        <v>139</v>
      </c>
      <c r="D54" s="15" t="s">
        <v>141</v>
      </c>
      <c r="E54" s="15" t="s">
        <v>4</v>
      </c>
      <c r="F54" s="15" t="s">
        <v>157</v>
      </c>
      <c r="G54" s="15" t="s">
        <v>187</v>
      </c>
      <c r="H54" s="16">
        <v>70</v>
      </c>
      <c r="I54" s="16">
        <v>3</v>
      </c>
      <c r="J54" s="17">
        <f t="shared" si="4"/>
        <v>210</v>
      </c>
    </row>
    <row r="55" spans="1:10" x14ac:dyDescent="0.25">
      <c r="B55" s="15" t="s">
        <v>136</v>
      </c>
      <c r="C55" s="15" t="s">
        <v>140</v>
      </c>
      <c r="D55" s="15" t="s">
        <v>145</v>
      </c>
      <c r="E55" s="15" t="s">
        <v>4</v>
      </c>
      <c r="F55" s="15" t="s">
        <v>158</v>
      </c>
      <c r="G55" s="15" t="s">
        <v>189</v>
      </c>
      <c r="H55" s="16">
        <v>150</v>
      </c>
      <c r="I55" s="16">
        <v>1</v>
      </c>
      <c r="J55" s="17">
        <f t="shared" si="4"/>
        <v>150</v>
      </c>
    </row>
    <row r="56" spans="1:10" x14ac:dyDescent="0.25">
      <c r="A56" t="s">
        <v>239</v>
      </c>
      <c r="B56" s="12" t="s">
        <v>137</v>
      </c>
      <c r="C56" s="12" t="s">
        <v>162</v>
      </c>
      <c r="D56" s="12" t="s">
        <v>164</v>
      </c>
      <c r="E56" s="12" t="s">
        <v>4</v>
      </c>
      <c r="F56" s="12" t="s">
        <v>163</v>
      </c>
      <c r="G56" s="12" t="s">
        <v>188</v>
      </c>
      <c r="H56" s="13">
        <v>250</v>
      </c>
      <c r="I56" s="13">
        <v>15</v>
      </c>
      <c r="J56" s="14">
        <f t="shared" ref="J56:J60" si="5">H56*I56</f>
        <v>3750</v>
      </c>
    </row>
    <row r="57" spans="1:10" x14ac:dyDescent="0.25">
      <c r="B57" s="12" t="s">
        <v>137</v>
      </c>
      <c r="C57" s="12" t="s">
        <v>162</v>
      </c>
      <c r="D57" s="12" t="s">
        <v>165</v>
      </c>
      <c r="E57" s="12" t="s">
        <v>4</v>
      </c>
      <c r="F57" s="12" t="s">
        <v>163</v>
      </c>
      <c r="G57" s="12" t="s">
        <v>188</v>
      </c>
      <c r="H57" s="13">
        <v>250</v>
      </c>
      <c r="I57" s="13">
        <v>13</v>
      </c>
      <c r="J57" s="14">
        <f t="shared" si="5"/>
        <v>3250</v>
      </c>
    </row>
    <row r="58" spans="1:10" x14ac:dyDescent="0.25">
      <c r="B58" s="12" t="s">
        <v>137</v>
      </c>
      <c r="C58" s="12" t="s">
        <v>162</v>
      </c>
      <c r="D58" s="12" t="s">
        <v>166</v>
      </c>
      <c r="E58" s="12" t="s">
        <v>4</v>
      </c>
      <c r="F58" s="12" t="s">
        <v>163</v>
      </c>
      <c r="G58" s="12" t="s">
        <v>188</v>
      </c>
      <c r="H58" s="13">
        <v>250</v>
      </c>
      <c r="I58" s="13">
        <v>13</v>
      </c>
      <c r="J58" s="14">
        <f t="shared" si="5"/>
        <v>3250</v>
      </c>
    </row>
    <row r="59" spans="1:10" x14ac:dyDescent="0.25">
      <c r="B59" s="12" t="s">
        <v>137</v>
      </c>
      <c r="C59" s="12" t="s">
        <v>129</v>
      </c>
      <c r="D59" s="12" t="s">
        <v>167</v>
      </c>
      <c r="E59" s="12" t="s">
        <v>4</v>
      </c>
      <c r="F59" s="12" t="s">
        <v>61</v>
      </c>
      <c r="G59" s="12" t="s">
        <v>61</v>
      </c>
      <c r="H59" s="13"/>
      <c r="I59" s="13" t="s">
        <v>61</v>
      </c>
      <c r="J59" s="14" t="s">
        <v>61</v>
      </c>
    </row>
    <row r="60" spans="1:10" x14ac:dyDescent="0.25">
      <c r="A60" t="s">
        <v>240</v>
      </c>
      <c r="B60" s="1" t="s">
        <v>138</v>
      </c>
      <c r="C60" s="1" t="s">
        <v>162</v>
      </c>
      <c r="D60" s="1" t="s">
        <v>168</v>
      </c>
      <c r="E60" s="1" t="s">
        <v>4</v>
      </c>
      <c r="F60" s="1" t="s">
        <v>169</v>
      </c>
      <c r="G60" s="1" t="s">
        <v>187</v>
      </c>
      <c r="H60" s="6">
        <v>70</v>
      </c>
      <c r="I60" s="6">
        <v>5</v>
      </c>
      <c r="J60" s="4">
        <f t="shared" si="5"/>
        <v>350</v>
      </c>
    </row>
    <row r="61" spans="1:10" x14ac:dyDescent="0.25">
      <c r="I61" s="5">
        <f>SUBTOTAL(9,I2:I60)</f>
        <v>364</v>
      </c>
      <c r="J61" s="5">
        <f>SUBTOTAL(9,J2:J60)</f>
        <v>38200</v>
      </c>
    </row>
    <row r="63" spans="1:10" x14ac:dyDescent="0.25">
      <c r="F63" s="18"/>
      <c r="G63" s="18" t="s">
        <v>196</v>
      </c>
      <c r="H63" s="18" t="s">
        <v>197</v>
      </c>
    </row>
    <row r="64" spans="1:10" x14ac:dyDescent="0.25">
      <c r="D64" s="38" t="s">
        <v>238</v>
      </c>
      <c r="F64" s="19" t="s">
        <v>136</v>
      </c>
      <c r="G64" s="20">
        <v>176</v>
      </c>
      <c r="H64" s="20">
        <v>13765</v>
      </c>
    </row>
    <row r="65" spans="4:9" x14ac:dyDescent="0.25">
      <c r="D65" s="38" t="s">
        <v>239</v>
      </c>
      <c r="F65" s="19" t="s">
        <v>137</v>
      </c>
      <c r="G65" s="20">
        <v>41</v>
      </c>
      <c r="H65" s="20">
        <v>10250</v>
      </c>
    </row>
    <row r="66" spans="4:9" x14ac:dyDescent="0.25">
      <c r="D66" s="38" t="s">
        <v>240</v>
      </c>
      <c r="F66" s="19" t="s">
        <v>138</v>
      </c>
      <c r="G66" s="20">
        <v>5</v>
      </c>
      <c r="H66" s="20">
        <v>350</v>
      </c>
    </row>
    <row r="67" spans="4:9" x14ac:dyDescent="0.25">
      <c r="D67" s="38" t="s">
        <v>236</v>
      </c>
      <c r="F67" s="19" t="s">
        <v>130</v>
      </c>
      <c r="G67" s="20">
        <v>94</v>
      </c>
      <c r="H67" s="20">
        <v>10240</v>
      </c>
    </row>
    <row r="68" spans="4:9" x14ac:dyDescent="0.25">
      <c r="D68" s="38" t="s">
        <v>241</v>
      </c>
      <c r="F68" s="19" t="s">
        <v>195</v>
      </c>
      <c r="G68" s="20"/>
      <c r="H68" s="20"/>
      <c r="I68" t="s">
        <v>198</v>
      </c>
    </row>
    <row r="69" spans="4:9" x14ac:dyDescent="0.25">
      <c r="D69" s="38" t="s">
        <v>237</v>
      </c>
      <c r="F69" s="19" t="s">
        <v>131</v>
      </c>
      <c r="G69" s="20">
        <v>48</v>
      </c>
      <c r="H69" s="20">
        <v>3595</v>
      </c>
    </row>
    <row r="70" spans="4:9" x14ac:dyDescent="0.25">
      <c r="F70" s="18"/>
      <c r="G70" s="5">
        <f>SUBTOTAL(9,G64:G69)</f>
        <v>364</v>
      </c>
      <c r="H70" s="5">
        <f>SUBTOTAL(9,H64:H69)</f>
        <v>38200</v>
      </c>
    </row>
    <row r="71" spans="4:9" x14ac:dyDescent="0.25">
      <c r="F71" s="18"/>
      <c r="G71" s="18"/>
      <c r="H71" s="18"/>
    </row>
  </sheetData>
  <autoFilter ref="B1:J60"/>
  <pageMargins left="0.25" right="0.25" top="0.75" bottom="0.75" header="0.3" footer="0.3"/>
  <pageSetup paperSize="9" scale="7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01 ZŠ Masarykova</vt:lpstr>
      <vt:lpstr>02 MŠ a ZUŠ</vt:lpstr>
      <vt:lpstr>03 Sportovní hala</vt:lpstr>
      <vt:lpstr>VO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Tarkova Anastasia</dc:creator>
  <cp:lastModifiedBy>Jiří Mazáček</cp:lastModifiedBy>
  <cp:lastPrinted>2020-11-09T09:03:03Z</cp:lastPrinted>
  <dcterms:created xsi:type="dcterms:W3CDTF">2020-10-08T09:06:54Z</dcterms:created>
  <dcterms:modified xsi:type="dcterms:W3CDTF">2021-04-09T09:55:25Z</dcterms:modified>
</cp:coreProperties>
</file>